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3" i="1"/>
  <c r="V133" s="1"/>
  <c r="V132" s="1"/>
  <c r="U132"/>
  <c r="S132"/>
  <c r="R132"/>
  <c r="Q132"/>
  <c r="P132"/>
  <c r="O132"/>
  <c r="N132"/>
  <c r="M132"/>
  <c r="L132"/>
  <c r="K132"/>
  <c r="J132"/>
  <c r="I132"/>
  <c r="H132"/>
  <c r="T131"/>
  <c r="V130"/>
  <c r="T130"/>
  <c r="U129"/>
  <c r="S129"/>
  <c r="R129"/>
  <c r="Q129"/>
  <c r="P129"/>
  <c r="O129"/>
  <c r="N129"/>
  <c r="M129"/>
  <c r="L129"/>
  <c r="K129"/>
  <c r="J129"/>
  <c r="I129"/>
  <c r="H129"/>
  <c r="T128"/>
  <c r="V128" s="1"/>
  <c r="V127"/>
  <c r="V126" s="1"/>
  <c r="T127"/>
  <c r="U126"/>
  <c r="T126"/>
  <c r="S126"/>
  <c r="R126"/>
  <c r="Q126"/>
  <c r="P126"/>
  <c r="O126"/>
  <c r="N126"/>
  <c r="M126"/>
  <c r="L126"/>
  <c r="K126"/>
  <c r="J126"/>
  <c r="I126"/>
  <c r="H126"/>
  <c r="V125"/>
  <c r="T125"/>
  <c r="T124"/>
  <c r="V124" s="1"/>
  <c r="U123"/>
  <c r="S123"/>
  <c r="R123"/>
  <c r="Q123"/>
  <c r="P123"/>
  <c r="O123"/>
  <c r="N123"/>
  <c r="M123"/>
  <c r="L123"/>
  <c r="K123"/>
  <c r="J123"/>
  <c r="I123"/>
  <c r="H123"/>
  <c r="V122"/>
  <c r="V120" s="1"/>
  <c r="T122"/>
  <c r="T121"/>
  <c r="V121" s="1"/>
  <c r="U120"/>
  <c r="S120"/>
  <c r="R120"/>
  <c r="Q120"/>
  <c r="P120"/>
  <c r="O120"/>
  <c r="N120"/>
  <c r="M120"/>
  <c r="L120"/>
  <c r="K120"/>
  <c r="J120"/>
  <c r="I120"/>
  <c r="H120"/>
  <c r="T119"/>
  <c r="V119" s="1"/>
  <c r="U118"/>
  <c r="S118"/>
  <c r="R118"/>
  <c r="Q118"/>
  <c r="P118"/>
  <c r="O118"/>
  <c r="N118"/>
  <c r="M118"/>
  <c r="L118"/>
  <c r="K118"/>
  <c r="J118"/>
  <c r="I118"/>
  <c r="H118"/>
  <c r="T116"/>
  <c r="V116" s="1"/>
  <c r="T115"/>
  <c r="V115" s="1"/>
  <c r="T114"/>
  <c r="V114" s="1"/>
  <c r="T113"/>
  <c r="U112"/>
  <c r="S112"/>
  <c r="R112"/>
  <c r="Q112"/>
  <c r="P112"/>
  <c r="O112"/>
  <c r="N112"/>
  <c r="M112"/>
  <c r="L112"/>
  <c r="K112"/>
  <c r="J112"/>
  <c r="I112"/>
  <c r="H112"/>
  <c r="T111"/>
  <c r="V111" s="1"/>
  <c r="T110"/>
  <c r="V110" s="1"/>
  <c r="T109"/>
  <c r="V109" s="1"/>
  <c r="T108"/>
  <c r="V108" s="1"/>
  <c r="T107"/>
  <c r="V107" s="1"/>
  <c r="U106"/>
  <c r="S106"/>
  <c r="R106"/>
  <c r="Q106"/>
  <c r="P106"/>
  <c r="O106"/>
  <c r="N106"/>
  <c r="M106"/>
  <c r="L106"/>
  <c r="K106"/>
  <c r="J106"/>
  <c r="I106"/>
  <c r="H106"/>
  <c r="T105"/>
  <c r="V105" s="1"/>
  <c r="T104"/>
  <c r="V104" s="1"/>
  <c r="T103"/>
  <c r="V103" s="1"/>
  <c r="T102"/>
  <c r="T101"/>
  <c r="V101" s="1"/>
  <c r="U100"/>
  <c r="S100"/>
  <c r="R100"/>
  <c r="Q100"/>
  <c r="P100"/>
  <c r="O100"/>
  <c r="N100"/>
  <c r="M100"/>
  <c r="L100"/>
  <c r="K100"/>
  <c r="J100"/>
  <c r="I100"/>
  <c r="H100"/>
  <c r="T99"/>
  <c r="V99" s="1"/>
  <c r="T98"/>
  <c r="T97" s="1"/>
  <c r="U97"/>
  <c r="S97"/>
  <c r="R97"/>
  <c r="Q97"/>
  <c r="P97"/>
  <c r="O97"/>
  <c r="N97"/>
  <c r="M97"/>
  <c r="L97"/>
  <c r="K97"/>
  <c r="J97"/>
  <c r="I97"/>
  <c r="H97"/>
  <c r="T96"/>
  <c r="V96" s="1"/>
  <c r="T95"/>
  <c r="V95" s="1"/>
  <c r="T94"/>
  <c r="V94" s="1"/>
  <c r="T93"/>
  <c r="T92"/>
  <c r="V92" s="1"/>
  <c r="U91"/>
  <c r="S91"/>
  <c r="R91"/>
  <c r="Q91"/>
  <c r="P91"/>
  <c r="O91"/>
  <c r="N91"/>
  <c r="M91"/>
  <c r="L91"/>
  <c r="K91"/>
  <c r="J91"/>
  <c r="I91"/>
  <c r="H91"/>
  <c r="T90"/>
  <c r="V90" s="1"/>
  <c r="T89"/>
  <c r="V89" s="1"/>
  <c r="T88"/>
  <c r="V88" s="1"/>
  <c r="T87"/>
  <c r="V87" s="1"/>
  <c r="U86"/>
  <c r="S86"/>
  <c r="R86"/>
  <c r="Q86"/>
  <c r="P86"/>
  <c r="O86"/>
  <c r="N86"/>
  <c r="M86"/>
  <c r="L86"/>
  <c r="L85" s="1"/>
  <c r="K86"/>
  <c r="J86"/>
  <c r="I86"/>
  <c r="H86"/>
  <c r="O85"/>
  <c r="T84"/>
  <c r="V84" s="1"/>
  <c r="T83"/>
  <c r="V83" s="1"/>
  <c r="T82"/>
  <c r="V82" s="1"/>
  <c r="T81"/>
  <c r="V81" s="1"/>
  <c r="T80"/>
  <c r="V80" s="1"/>
  <c r="T79"/>
  <c r="V79" s="1"/>
  <c r="T78"/>
  <c r="V78" s="1"/>
  <c r="U77"/>
  <c r="S77"/>
  <c r="R77"/>
  <c r="Q77"/>
  <c r="P77"/>
  <c r="O77"/>
  <c r="N77"/>
  <c r="M77"/>
  <c r="L77"/>
  <c r="K77"/>
  <c r="J77"/>
  <c r="I77"/>
  <c r="H77"/>
  <c r="T76"/>
  <c r="V76" s="1"/>
  <c r="T75"/>
  <c r="V75" s="1"/>
  <c r="T74"/>
  <c r="V74" s="1"/>
  <c r="T73"/>
  <c r="V73" s="1"/>
  <c r="T72"/>
  <c r="V72" s="1"/>
  <c r="T71"/>
  <c r="V71" s="1"/>
  <c r="T70"/>
  <c r="V70" s="1"/>
  <c r="T69"/>
  <c r="V69" s="1"/>
  <c r="T68"/>
  <c r="V68" s="1"/>
  <c r="T67"/>
  <c r="U66"/>
  <c r="S66"/>
  <c r="R66"/>
  <c r="Q66"/>
  <c r="P66"/>
  <c r="O66"/>
  <c r="N66"/>
  <c r="M66"/>
  <c r="L66"/>
  <c r="K66"/>
  <c r="J66"/>
  <c r="I66"/>
  <c r="H66"/>
  <c r="T65"/>
  <c r="V65" s="1"/>
  <c r="T64"/>
  <c r="V64" s="1"/>
  <c r="T63"/>
  <c r="V63" s="1"/>
  <c r="T62"/>
  <c r="U61"/>
  <c r="S61"/>
  <c r="R61"/>
  <c r="Q61"/>
  <c r="P61"/>
  <c r="O61"/>
  <c r="N61"/>
  <c r="M61"/>
  <c r="L61"/>
  <c r="L57" s="1"/>
  <c r="K61"/>
  <c r="J61"/>
  <c r="I61"/>
  <c r="H61"/>
  <c r="T60"/>
  <c r="V60" s="1"/>
  <c r="T59"/>
  <c r="V59" s="1"/>
  <c r="U58"/>
  <c r="U57" s="1"/>
  <c r="T58"/>
  <c r="S58"/>
  <c r="R58"/>
  <c r="Q58"/>
  <c r="Q57" s="1"/>
  <c r="P58"/>
  <c r="O58"/>
  <c r="N58"/>
  <c r="M58"/>
  <c r="L58"/>
  <c r="K58"/>
  <c r="J58"/>
  <c r="I58"/>
  <c r="H58"/>
  <c r="S57"/>
  <c r="V56"/>
  <c r="T56"/>
  <c r="T55"/>
  <c r="V55" s="1"/>
  <c r="T54"/>
  <c r="V54" s="1"/>
  <c r="T53"/>
  <c r="V53" s="1"/>
  <c r="T52"/>
  <c r="V52" s="1"/>
  <c r="T51"/>
  <c r="V51" s="1"/>
  <c r="V50"/>
  <c r="T50"/>
  <c r="T49"/>
  <c r="V49" s="1"/>
  <c r="V48"/>
  <c r="T48"/>
  <c r="U47"/>
  <c r="S47"/>
  <c r="R47"/>
  <c r="Q47"/>
  <c r="P47"/>
  <c r="P40" s="1"/>
  <c r="O47"/>
  <c r="N47"/>
  <c r="M47"/>
  <c r="L47"/>
  <c r="L40" s="1"/>
  <c r="K47"/>
  <c r="J47"/>
  <c r="I47"/>
  <c r="H47"/>
  <c r="H40" s="1"/>
  <c r="T46"/>
  <c r="V46" s="1"/>
  <c r="T45"/>
  <c r="V45" s="1"/>
  <c r="T44"/>
  <c r="V44" s="1"/>
  <c r="T43"/>
  <c r="V43" s="1"/>
  <c r="T42"/>
  <c r="U41"/>
  <c r="U40" s="1"/>
  <c r="S41"/>
  <c r="R41"/>
  <c r="R40" s="1"/>
  <c r="Q41"/>
  <c r="P41"/>
  <c r="O41"/>
  <c r="N41"/>
  <c r="M41"/>
  <c r="L41"/>
  <c r="K41"/>
  <c r="J41"/>
  <c r="J40" s="1"/>
  <c r="I41"/>
  <c r="H41"/>
  <c r="N40"/>
  <c r="I40"/>
  <c r="T39"/>
  <c r="V39" s="1"/>
  <c r="T38"/>
  <c r="V38" s="1"/>
  <c r="T37"/>
  <c r="V37" s="1"/>
  <c r="T36"/>
  <c r="U35"/>
  <c r="S35"/>
  <c r="R35"/>
  <c r="Q35"/>
  <c r="P35"/>
  <c r="O35"/>
  <c r="N35"/>
  <c r="M35"/>
  <c r="L35"/>
  <c r="K35"/>
  <c r="J35"/>
  <c r="I35"/>
  <c r="H35"/>
  <c r="T34"/>
  <c r="V34" s="1"/>
  <c r="T33"/>
  <c r="V33" s="1"/>
  <c r="T32"/>
  <c r="V32" s="1"/>
  <c r="U31"/>
  <c r="S31"/>
  <c r="R31"/>
  <c r="Q31"/>
  <c r="P31"/>
  <c r="O31"/>
  <c r="N31"/>
  <c r="M31"/>
  <c r="L31"/>
  <c r="K31"/>
  <c r="J31"/>
  <c r="I31"/>
  <c r="H31"/>
  <c r="T30"/>
  <c r="V30" s="1"/>
  <c r="T29"/>
  <c r="V29" s="1"/>
  <c r="T28"/>
  <c r="V28" s="1"/>
  <c r="T27"/>
  <c r="V27" s="1"/>
  <c r="T26"/>
  <c r="V26" s="1"/>
  <c r="T25"/>
  <c r="V25" s="1"/>
  <c r="T24"/>
  <c r="V24" s="1"/>
  <c r="T23"/>
  <c r="V23" s="1"/>
  <c r="T22"/>
  <c r="V22" s="1"/>
  <c r="V21"/>
  <c r="T21"/>
  <c r="U20"/>
  <c r="S20"/>
  <c r="R20"/>
  <c r="Q20"/>
  <c r="P20"/>
  <c r="O20"/>
  <c r="N20"/>
  <c r="M20"/>
  <c r="L20"/>
  <c r="K20"/>
  <c r="J20"/>
  <c r="I20"/>
  <c r="H20"/>
  <c r="T19"/>
  <c r="V18"/>
  <c r="T18"/>
  <c r="T17"/>
  <c r="V17" s="1"/>
  <c r="T16"/>
  <c r="V16" s="1"/>
  <c r="T15"/>
  <c r="V15" s="1"/>
  <c r="T14"/>
  <c r="V14" s="1"/>
  <c r="T13"/>
  <c r="V13" s="1"/>
  <c r="T12"/>
  <c r="V12" s="1"/>
  <c r="T11"/>
  <c r="V11" s="1"/>
  <c r="V10"/>
  <c r="T10"/>
  <c r="T9"/>
  <c r="V9" s="1"/>
  <c r="U8"/>
  <c r="U4" s="1"/>
  <c r="S8"/>
  <c r="R8"/>
  <c r="Q8"/>
  <c r="Q4" s="1"/>
  <c r="P8"/>
  <c r="P4" s="1"/>
  <c r="O8"/>
  <c r="N8"/>
  <c r="M8"/>
  <c r="L8"/>
  <c r="L4" s="1"/>
  <c r="K8"/>
  <c r="J8"/>
  <c r="I8"/>
  <c r="I4" s="1"/>
  <c r="H8"/>
  <c r="H4" s="1"/>
  <c r="T7"/>
  <c r="V7" s="1"/>
  <c r="T6"/>
  <c r="V6" s="1"/>
  <c r="T5"/>
  <c r="M4"/>
  <c r="I57" l="1"/>
  <c r="M57"/>
  <c r="P85"/>
  <c r="K85"/>
  <c r="S85"/>
  <c r="T129"/>
  <c r="T47"/>
  <c r="T31"/>
  <c r="O57"/>
  <c r="H57"/>
  <c r="P57"/>
  <c r="V31"/>
  <c r="V47"/>
  <c r="V58"/>
  <c r="T8"/>
  <c r="T35"/>
  <c r="K40"/>
  <c r="O40"/>
  <c r="S40"/>
  <c r="I85"/>
  <c r="I117" s="1"/>
  <c r="M85"/>
  <c r="Q85"/>
  <c r="T106"/>
  <c r="R4"/>
  <c r="V36"/>
  <c r="K57"/>
  <c r="T91"/>
  <c r="V98"/>
  <c r="V97" s="1"/>
  <c r="H134"/>
  <c r="U134"/>
  <c r="V123"/>
  <c r="M40"/>
  <c r="M117" s="1"/>
  <c r="Q40"/>
  <c r="J57"/>
  <c r="N57"/>
  <c r="R57"/>
  <c r="H85"/>
  <c r="H117" s="1"/>
  <c r="H135" s="1"/>
  <c r="V86"/>
  <c r="V77"/>
  <c r="T66"/>
  <c r="V19"/>
  <c r="V8" s="1"/>
  <c r="K4"/>
  <c r="O4"/>
  <c r="S4"/>
  <c r="S117" s="1"/>
  <c r="S134" s="1"/>
  <c r="S135" s="1"/>
  <c r="J4"/>
  <c r="N4"/>
  <c r="P117"/>
  <c r="L117"/>
  <c r="V5"/>
  <c r="T118"/>
  <c r="V118"/>
  <c r="T20"/>
  <c r="T4" s="1"/>
  <c r="V42"/>
  <c r="V41" s="1"/>
  <c r="V40" s="1"/>
  <c r="T41"/>
  <c r="T40" s="1"/>
  <c r="V62"/>
  <c r="V61" s="1"/>
  <c r="V57" s="1"/>
  <c r="T61"/>
  <c r="T57" s="1"/>
  <c r="T77"/>
  <c r="T86"/>
  <c r="U117"/>
  <c r="U135" s="1"/>
  <c r="V67"/>
  <c r="V66" s="1"/>
  <c r="U85"/>
  <c r="V93"/>
  <c r="V91" s="1"/>
  <c r="T100"/>
  <c r="V102"/>
  <c r="V100" s="1"/>
  <c r="V20"/>
  <c r="V35"/>
  <c r="J85"/>
  <c r="N85"/>
  <c r="R85"/>
  <c r="V106"/>
  <c r="V113"/>
  <c r="V112" s="1"/>
  <c r="T112"/>
  <c r="T123"/>
  <c r="V131"/>
  <c r="V129" s="1"/>
  <c r="T120"/>
  <c r="T132"/>
  <c r="R117" l="1"/>
  <c r="K117"/>
  <c r="K134" s="1"/>
  <c r="K135" s="1"/>
  <c r="Q117"/>
  <c r="Q134" s="1"/>
  <c r="Q135" s="1"/>
  <c r="V85"/>
  <c r="N117"/>
  <c r="J117"/>
  <c r="O117"/>
  <c r="O134" s="1"/>
  <c r="O135" s="1"/>
  <c r="V4"/>
  <c r="V117" s="1"/>
  <c r="R134"/>
  <c r="R135" s="1"/>
  <c r="N134"/>
  <c r="N135" s="1"/>
  <c r="M134"/>
  <c r="M135" s="1"/>
  <c r="V134"/>
  <c r="P134"/>
  <c r="P135" s="1"/>
  <c r="J134"/>
  <c r="J135" s="1"/>
  <c r="T85"/>
  <c r="T117" s="1"/>
  <c r="T134"/>
  <c r="I134"/>
  <c r="I135" s="1"/>
  <c r="L134"/>
  <c r="L135" s="1"/>
  <c r="T135" l="1"/>
  <c r="V135"/>
</calcChain>
</file>

<file path=xl/sharedStrings.xml><?xml version="1.0" encoding="utf-8"?>
<sst xmlns="http://schemas.openxmlformats.org/spreadsheetml/2006/main" count="340" uniqueCount="170">
  <si>
    <t>Распределение бюджета на 2023 г. МБОУ СОШ №2 пгт Славянка</t>
  </si>
  <si>
    <t>Наименование расхода</t>
  </si>
  <si>
    <t>по ФКР</t>
  </si>
  <si>
    <t>по ППП</t>
  </si>
  <si>
    <t>по КУСР</t>
  </si>
  <si>
    <t>по КВР</t>
  </si>
  <si>
    <t>по ЭКР</t>
  </si>
  <si>
    <t>по ДК</t>
  </si>
  <si>
    <t>I</t>
  </si>
  <si>
    <t>II</t>
  </si>
  <si>
    <t>III</t>
  </si>
  <si>
    <t>IV</t>
  </si>
  <si>
    <t>Итого лимитов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</si>
  <si>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</si>
  <si>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</si>
  <si>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</si>
  <si>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</si>
  <si>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</si>
  <si>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</si>
  <si>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</si>
  <si>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</si>
  <si>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</si>
  <si>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</si>
  <si>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</si>
  <si>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</si>
  <si>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Занятые</t>
  </si>
  <si>
    <t>Выделенные</t>
  </si>
  <si>
    <t>Остаток</t>
  </si>
  <si>
    <t>Всего</t>
  </si>
  <si>
    <t>0702</t>
  </si>
  <si>
    <t>012</t>
  </si>
  <si>
    <t>0121000</t>
  </si>
  <si>
    <t>611</t>
  </si>
  <si>
    <t>Услуги связи</t>
  </si>
  <si>
    <t>0221000</t>
  </si>
  <si>
    <t>221</t>
  </si>
  <si>
    <t>Транспортные услуги</t>
  </si>
  <si>
    <t>222</t>
  </si>
  <si>
    <t>Аренда</t>
  </si>
  <si>
    <t>224</t>
  </si>
  <si>
    <t>Услуги по содержанию имущества</t>
  </si>
  <si>
    <t>225</t>
  </si>
  <si>
    <t>вывоз мусор, откачка жбо</t>
  </si>
  <si>
    <t>поверка счетчиков</t>
  </si>
  <si>
    <t>промывка</t>
  </si>
  <si>
    <t>тех.осмотр</t>
  </si>
  <si>
    <t>обслуживание глонасс</t>
  </si>
  <si>
    <t>ремонт автобусов</t>
  </si>
  <si>
    <t>акарицидная обработка территории</t>
  </si>
  <si>
    <t>Прочие услуги</t>
  </si>
  <si>
    <t>226</t>
  </si>
  <si>
    <t>сбор данных с узлов учета тепловой энергии</t>
  </si>
  <si>
    <t>автострахование</t>
  </si>
  <si>
    <t>переоформление документов</t>
  </si>
  <si>
    <t>оснащение спутниковой навигацией Глонасс</t>
  </si>
  <si>
    <t>обучение (машинист котельной, БДД)</t>
  </si>
  <si>
    <t>обследование кровли и крыльца</t>
  </si>
  <si>
    <t>установка тахографа</t>
  </si>
  <si>
    <t>Прочие расходы</t>
  </si>
  <si>
    <t>290</t>
  </si>
  <si>
    <t>Расходы на приобретение коммунальных услуг</t>
  </si>
  <si>
    <t>0221001</t>
  </si>
  <si>
    <t>теплоэнергия</t>
  </si>
  <si>
    <t>223</t>
  </si>
  <si>
    <t>электроэнергия</t>
  </si>
  <si>
    <t>вода</t>
  </si>
  <si>
    <t>Всего закупка товаров для мун.нужд</t>
  </si>
  <si>
    <t>0221002</t>
  </si>
  <si>
    <t>Увеличение стоимости основных средств</t>
  </si>
  <si>
    <t>310</t>
  </si>
  <si>
    <t>мероприятия по улучшению условий образования</t>
  </si>
  <si>
    <t>612</t>
  </si>
  <si>
    <t>01008</t>
  </si>
  <si>
    <t>Увеличение стоимости материальных запасов</t>
  </si>
  <si>
    <t>340</t>
  </si>
  <si>
    <t>гсм</t>
  </si>
  <si>
    <t>диз.топл</t>
  </si>
  <si>
    <t>уголь</t>
  </si>
  <si>
    <t>зап.части</t>
  </si>
  <si>
    <t xml:space="preserve">матер. для ремонта </t>
  </si>
  <si>
    <t>Всего внебюджет</t>
  </si>
  <si>
    <t>прочая закупка</t>
  </si>
  <si>
    <t>0221005</t>
  </si>
  <si>
    <t>увеличение стоимости мат. запасов</t>
  </si>
  <si>
    <t>0221004</t>
  </si>
  <si>
    <t>питание</t>
  </si>
  <si>
    <t>Расходы на выполнение аварийно-восстановительных работ и осуществление капитального и текущего ремонта</t>
  </si>
  <si>
    <t>реализация прав инвалидов</t>
  </si>
  <si>
    <t>0221011</t>
  </si>
  <si>
    <t>01001</t>
  </si>
  <si>
    <t>ремонт (краевой бюджет)</t>
  </si>
  <si>
    <t>0292340</t>
  </si>
  <si>
    <t>6122</t>
  </si>
  <si>
    <t>6М</t>
  </si>
  <si>
    <t>софинансирование (местный бюджет)</t>
  </si>
  <si>
    <t>02S2340</t>
  </si>
  <si>
    <t>01002</t>
  </si>
  <si>
    <t>ремонт спортзалов</t>
  </si>
  <si>
    <t>015</t>
  </si>
  <si>
    <t>E2L1890</t>
  </si>
  <si>
    <t>ремонт котельной</t>
  </si>
  <si>
    <t>0221010</t>
  </si>
  <si>
    <t>ремонт МБ (замена полов)</t>
  </si>
  <si>
    <t>ремонт МБ (замена окон, дверей)</t>
  </si>
  <si>
    <t>ремонт МБ (система отопления)</t>
  </si>
  <si>
    <t>ремонт МБ (водоснабжение, канализация)</t>
  </si>
  <si>
    <t>разработка и проверка ПСД</t>
  </si>
  <si>
    <t>Мероприятия по профилактике терроризма и экстремизма</t>
  </si>
  <si>
    <t>014</t>
  </si>
  <si>
    <t>0121310</t>
  </si>
  <si>
    <t>вневедомственная охрана</t>
  </si>
  <si>
    <t>обслуживание тревожной кнопки</t>
  </si>
  <si>
    <t>обслуживание кнопки вызова "112"</t>
  </si>
  <si>
    <t>обслуживание системы видеонаблюдения</t>
  </si>
  <si>
    <t>установка ограждения</t>
  </si>
  <si>
    <t>01010</t>
  </si>
  <si>
    <t>установка освещения</t>
  </si>
  <si>
    <t>01003</t>
  </si>
  <si>
    <t>телефон с определителем</t>
  </si>
  <si>
    <t>Мероприятия по обеспечению требований пожарной безопасности</t>
  </si>
  <si>
    <t>0221320</t>
  </si>
  <si>
    <t>услуги по содержанию имущества</t>
  </si>
  <si>
    <t>лабораторные испытания</t>
  </si>
  <si>
    <t>обслуживание АПС</t>
  </si>
  <si>
    <t>прочие услуги</t>
  </si>
  <si>
    <t>обучение пож-техн. минимуму</t>
  </si>
  <si>
    <t>увеличение стоимости основных средств</t>
  </si>
  <si>
    <t>0121320</t>
  </si>
  <si>
    <t>огнетушители</t>
  </si>
  <si>
    <t>Мероприятяи по исполнению норм в области охраны труда</t>
  </si>
  <si>
    <t>0321330</t>
  </si>
  <si>
    <t>мед.осмотр</t>
  </si>
  <si>
    <t>санминимум</t>
  </si>
  <si>
    <t>аттестация раб. мест</t>
  </si>
  <si>
    <t>обучение по охране труда</t>
  </si>
  <si>
    <t>проф.риски</t>
  </si>
  <si>
    <t>Организация отдыха и оздоровления детей</t>
  </si>
  <si>
    <t>0709</t>
  </si>
  <si>
    <t>013</t>
  </si>
  <si>
    <t>0221200</t>
  </si>
  <si>
    <t>Лагерь труда и отдыха (ЛТО)</t>
  </si>
  <si>
    <t>Группа риска</t>
  </si>
  <si>
    <t>Всего местный бюджет:</t>
  </si>
  <si>
    <t>Всего субвенций на учебные цели</t>
  </si>
  <si>
    <t>0193060</t>
  </si>
  <si>
    <t>24М</t>
  </si>
  <si>
    <t>Всего субвенций на питание обучающихся</t>
  </si>
  <si>
    <t>0193150</t>
  </si>
  <si>
    <t>59М</t>
  </si>
  <si>
    <t>Питание обучающихся 5-11 классов (КБ)</t>
  </si>
  <si>
    <t>0393150</t>
  </si>
  <si>
    <t>03R3040</t>
  </si>
  <si>
    <t>ФБ</t>
  </si>
  <si>
    <t>Питание обучающихся 1-4 классов (ФБ)</t>
  </si>
  <si>
    <t>Сувенции на организацию отдыха детей (лагерь)</t>
  </si>
  <si>
    <t>0293080</t>
  </si>
  <si>
    <t>4М</t>
  </si>
  <si>
    <t>субвенции на организацию отдыха детей в каникулярное время</t>
  </si>
  <si>
    <t>"Твой проект"</t>
  </si>
  <si>
    <t>Площадка</t>
  </si>
  <si>
    <t>0292360</t>
  </si>
  <si>
    <t>10М</t>
  </si>
  <si>
    <t>Софинансирование</t>
  </si>
  <si>
    <t>02S2360</t>
  </si>
  <si>
    <t>01011</t>
  </si>
  <si>
    <t>ГО ЧС</t>
  </si>
  <si>
    <t>го чс</t>
  </si>
  <si>
    <t xml:space="preserve">Всего краевой, федеральный бюджет:  </t>
  </si>
  <si>
    <t>Итого:</t>
  </si>
  <si>
    <t>Учебные расходы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</si>
</sst>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7.5"/>
      <color theme="1"/>
      <name val="Arial"/>
      <family val="2"/>
      <charset val="204"/>
    </font>
    <font>
      <sz val="7.5"/>
      <name val="Arial"/>
      <family val="2"/>
      <charset val="204"/>
    </font>
    <font>
      <b/>
      <sz val="7.5"/>
      <name val="Arial"/>
      <family val="2"/>
      <charset val="204"/>
    </font>
    <font>
      <b/>
      <sz val="7.5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C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left" vertical="top" wrapText="1"/>
    </xf>
    <xf numFmtId="49" fontId="4" fillId="2" borderId="10" xfId="0" applyNumberFormat="1" applyFont="1" applyFill="1" applyBorder="1" applyAlignment="1">
      <alignment horizontal="left" wrapText="1"/>
    </xf>
    <xf numFmtId="49" fontId="4" fillId="2" borderId="10" xfId="0" applyNumberFormat="1" applyFont="1" applyFill="1" applyBorder="1" applyAlignment="1">
      <alignment horizontal="left"/>
    </xf>
    <xf numFmtId="4" fontId="4" fillId="2" borderId="10" xfId="0" applyNumberFormat="1" applyFont="1" applyFill="1" applyBorder="1" applyAlignment="1">
      <alignment horizontal="left"/>
    </xf>
    <xf numFmtId="4" fontId="4" fillId="2" borderId="11" xfId="0" applyNumberFormat="1" applyFont="1" applyFill="1" applyBorder="1" applyAlignment="1">
      <alignment horizontal="left"/>
    </xf>
    <xf numFmtId="4" fontId="4" fillId="2" borderId="9" xfId="0" applyNumberFormat="1" applyFont="1" applyFill="1" applyBorder="1" applyAlignment="1">
      <alignment horizontal="left"/>
    </xf>
    <xf numFmtId="4" fontId="4" fillId="2" borderId="12" xfId="0" applyNumberFormat="1" applyFont="1" applyFill="1" applyBorder="1" applyAlignment="1">
      <alignment horizontal="left"/>
    </xf>
    <xf numFmtId="0" fontId="5" fillId="0" borderId="0" xfId="0" applyFont="1"/>
    <xf numFmtId="49" fontId="3" fillId="3" borderId="13" xfId="0" applyNumberFormat="1" applyFont="1" applyFill="1" applyBorder="1" applyAlignment="1">
      <alignment horizontal="left" vertical="top" wrapText="1"/>
    </xf>
    <xf numFmtId="49" fontId="3" fillId="3" borderId="14" xfId="0" applyNumberFormat="1" applyFont="1" applyFill="1" applyBorder="1" applyAlignment="1">
      <alignment horizontal="left"/>
    </xf>
    <xf numFmtId="49" fontId="3" fillId="3" borderId="14" xfId="0" applyNumberFormat="1" applyFont="1" applyFill="1" applyBorder="1" applyAlignment="1">
      <alignment horizontal="left" wrapText="1"/>
    </xf>
    <xf numFmtId="4" fontId="3" fillId="3" borderId="14" xfId="0" applyNumberFormat="1" applyFont="1" applyFill="1" applyBorder="1" applyAlignment="1">
      <alignment horizontal="left"/>
    </xf>
    <xf numFmtId="4" fontId="3" fillId="3" borderId="15" xfId="0" applyNumberFormat="1" applyFont="1" applyFill="1" applyBorder="1" applyAlignment="1">
      <alignment horizontal="left"/>
    </xf>
    <xf numFmtId="4" fontId="3" fillId="3" borderId="13" xfId="0" applyNumberFormat="1" applyFont="1" applyFill="1" applyBorder="1" applyAlignment="1">
      <alignment horizontal="left"/>
    </xf>
    <xf numFmtId="4" fontId="3" fillId="3" borderId="16" xfId="0" applyNumberFormat="1" applyFont="1" applyFill="1" applyBorder="1" applyAlignment="1">
      <alignment horizontal="left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horizontal="left" wrapText="1"/>
    </xf>
    <xf numFmtId="49" fontId="3" fillId="0" borderId="14" xfId="0" applyNumberFormat="1" applyFont="1" applyFill="1" applyBorder="1" applyAlignment="1">
      <alignment horizontal="left"/>
    </xf>
    <xf numFmtId="4" fontId="3" fillId="0" borderId="14" xfId="0" applyNumberFormat="1" applyFont="1" applyFill="1" applyBorder="1" applyAlignment="1">
      <alignment horizontal="left"/>
    </xf>
    <xf numFmtId="4" fontId="3" fillId="0" borderId="15" xfId="0" applyNumberFormat="1" applyFont="1" applyFill="1" applyBorder="1" applyAlignment="1">
      <alignment horizontal="left"/>
    </xf>
    <xf numFmtId="4" fontId="3" fillId="0" borderId="13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left"/>
    </xf>
    <xf numFmtId="4" fontId="3" fillId="0" borderId="14" xfId="0" applyNumberFormat="1" applyFont="1" applyFill="1" applyBorder="1" applyAlignment="1">
      <alignment horizontal="left" wrapText="1"/>
    </xf>
    <xf numFmtId="4" fontId="3" fillId="0" borderId="15" xfId="0" applyNumberFormat="1" applyFont="1" applyFill="1" applyBorder="1" applyAlignment="1">
      <alignment horizontal="left" wrapText="1"/>
    </xf>
    <xf numFmtId="4" fontId="3" fillId="0" borderId="13" xfId="0" applyNumberFormat="1" applyFont="1" applyFill="1" applyBorder="1" applyAlignment="1">
      <alignment horizontal="left" wrapText="1"/>
    </xf>
    <xf numFmtId="4" fontId="3" fillId="3" borderId="14" xfId="0" applyNumberFormat="1" applyFont="1" applyFill="1" applyBorder="1" applyAlignment="1">
      <alignment horizontal="left" wrapText="1"/>
    </xf>
    <xf numFmtId="4" fontId="3" fillId="3" borderId="15" xfId="0" applyNumberFormat="1" applyFont="1" applyFill="1" applyBorder="1" applyAlignment="1">
      <alignment horizontal="left" wrapText="1"/>
    </xf>
    <xf numFmtId="4" fontId="3" fillId="3" borderId="13" xfId="0" applyNumberFormat="1" applyFont="1" applyFill="1" applyBorder="1" applyAlignment="1">
      <alignment horizontal="left" wrapText="1"/>
    </xf>
    <xf numFmtId="4" fontId="3" fillId="3" borderId="16" xfId="0" applyNumberFormat="1" applyFont="1" applyFill="1" applyBorder="1" applyAlignment="1">
      <alignment horizontal="left" wrapText="1"/>
    </xf>
    <xf numFmtId="49" fontId="3" fillId="0" borderId="17" xfId="0" applyNumberFormat="1" applyFont="1" applyFill="1" applyBorder="1" applyAlignment="1">
      <alignment horizontal="left" vertical="top" wrapText="1"/>
    </xf>
    <xf numFmtId="49" fontId="3" fillId="0" borderId="18" xfId="0" applyNumberFormat="1" applyFont="1" applyFill="1" applyBorder="1" applyAlignment="1">
      <alignment horizontal="left" wrapText="1"/>
    </xf>
    <xf numFmtId="49" fontId="3" fillId="0" borderId="18" xfId="0" applyNumberFormat="1" applyFont="1" applyFill="1" applyBorder="1" applyAlignment="1">
      <alignment horizontal="left"/>
    </xf>
    <xf numFmtId="4" fontId="3" fillId="0" borderId="18" xfId="0" applyNumberFormat="1" applyFont="1" applyFill="1" applyBorder="1" applyAlignment="1">
      <alignment horizontal="left"/>
    </xf>
    <xf numFmtId="4" fontId="3" fillId="0" borderId="19" xfId="0" applyNumberFormat="1" applyFont="1" applyFill="1" applyBorder="1" applyAlignment="1">
      <alignment horizontal="left"/>
    </xf>
    <xf numFmtId="4" fontId="3" fillId="0" borderId="17" xfId="0" applyNumberFormat="1" applyFont="1" applyFill="1" applyBorder="1" applyAlignment="1">
      <alignment horizontal="left"/>
    </xf>
    <xf numFmtId="4" fontId="3" fillId="0" borderId="20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left" wrapText="1"/>
    </xf>
    <xf numFmtId="4" fontId="4" fillId="2" borderId="3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wrapText="1"/>
    </xf>
    <xf numFmtId="4" fontId="4" fillId="2" borderId="4" xfId="0" applyNumberFormat="1" applyFont="1" applyFill="1" applyBorder="1" applyAlignment="1">
      <alignment horizontal="left" wrapText="1"/>
    </xf>
    <xf numFmtId="4" fontId="3" fillId="0" borderId="18" xfId="0" applyNumberFormat="1" applyFont="1" applyFill="1" applyBorder="1" applyAlignment="1">
      <alignment horizontal="left" wrapText="1"/>
    </xf>
    <xf numFmtId="4" fontId="3" fillId="0" borderId="19" xfId="0" applyNumberFormat="1" applyFont="1" applyFill="1" applyBorder="1" applyAlignment="1">
      <alignment horizontal="left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2" xfId="0" applyNumberFormat="1" applyFont="1" applyFill="1" applyBorder="1" applyAlignment="1">
      <alignment horizontal="left" wrapText="1"/>
    </xf>
    <xf numFmtId="4" fontId="3" fillId="0" borderId="22" xfId="0" applyNumberFormat="1" applyFont="1" applyFill="1" applyBorder="1" applyAlignment="1">
      <alignment horizontal="left" wrapText="1"/>
    </xf>
    <xf numFmtId="4" fontId="3" fillId="0" borderId="23" xfId="0" applyNumberFormat="1" applyFont="1" applyFill="1" applyBorder="1" applyAlignment="1">
      <alignment horizontal="left" wrapText="1"/>
    </xf>
    <xf numFmtId="4" fontId="3" fillId="0" borderId="21" xfId="0" applyNumberFormat="1" applyFont="1" applyFill="1" applyBorder="1" applyAlignment="1">
      <alignment horizontal="left" wrapText="1"/>
    </xf>
    <xf numFmtId="4" fontId="3" fillId="0" borderId="22" xfId="0" applyNumberFormat="1" applyFont="1" applyFill="1" applyBorder="1" applyAlignment="1">
      <alignment horizontal="left"/>
    </xf>
    <xf numFmtId="4" fontId="3" fillId="0" borderId="24" xfId="0" applyNumberFormat="1" applyFont="1" applyFill="1" applyBorder="1" applyAlignment="1">
      <alignment horizontal="left"/>
    </xf>
    <xf numFmtId="0" fontId="3" fillId="0" borderId="13" xfId="0" applyFont="1" applyBorder="1" applyAlignment="1">
      <alignment horizontal="left" vertical="justify" wrapText="1"/>
    </xf>
    <xf numFmtId="0" fontId="3" fillId="0" borderId="14" xfId="0" applyFont="1" applyBorder="1" applyAlignment="1">
      <alignment horizontal="left"/>
    </xf>
    <xf numFmtId="4" fontId="3" fillId="0" borderId="14" xfId="0" applyNumberFormat="1" applyFont="1" applyBorder="1" applyAlignment="1">
      <alignment horizontal="left"/>
    </xf>
    <xf numFmtId="4" fontId="3" fillId="0" borderId="15" xfId="0" applyNumberFormat="1" applyFont="1" applyBorder="1" applyAlignment="1">
      <alignment horizontal="left"/>
    </xf>
    <xf numFmtId="4" fontId="3" fillId="0" borderId="13" xfId="0" applyNumberFormat="1" applyFont="1" applyBorder="1" applyAlignment="1">
      <alignment horizontal="left"/>
    </xf>
    <xf numFmtId="0" fontId="3" fillId="0" borderId="21" xfId="0" applyFont="1" applyBorder="1" applyAlignment="1">
      <alignment horizontal="left" vertical="justify" wrapText="1"/>
    </xf>
    <xf numFmtId="0" fontId="3" fillId="0" borderId="22" xfId="0" applyFont="1" applyBorder="1" applyAlignment="1">
      <alignment horizontal="left"/>
    </xf>
    <xf numFmtId="4" fontId="3" fillId="0" borderId="22" xfId="0" applyNumberFormat="1" applyFont="1" applyBorder="1" applyAlignment="1">
      <alignment horizontal="left"/>
    </xf>
    <xf numFmtId="4" fontId="3" fillId="0" borderId="23" xfId="0" applyNumberFormat="1" applyFont="1" applyBorder="1" applyAlignment="1">
      <alignment horizontal="left"/>
    </xf>
    <xf numFmtId="4" fontId="3" fillId="0" borderId="21" xfId="0" applyNumberFormat="1" applyFont="1" applyBorder="1" applyAlignment="1">
      <alignment horizontal="left"/>
    </xf>
    <xf numFmtId="4" fontId="4" fillId="2" borderId="10" xfId="0" applyNumberFormat="1" applyFont="1" applyFill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left" wrapText="1"/>
    </xf>
    <xf numFmtId="4" fontId="4" fillId="2" borderId="9" xfId="0" applyNumberFormat="1" applyFont="1" applyFill="1" applyBorder="1" applyAlignment="1">
      <alignment horizontal="left" wrapText="1"/>
    </xf>
    <xf numFmtId="4" fontId="4" fillId="2" borderId="12" xfId="0" applyNumberFormat="1" applyFont="1" applyFill="1" applyBorder="1" applyAlignment="1">
      <alignment horizontal="left" wrapText="1"/>
    </xf>
    <xf numFmtId="49" fontId="3" fillId="0" borderId="14" xfId="0" applyNumberFormat="1" applyFont="1" applyFill="1" applyBorder="1" applyAlignment="1">
      <alignment horizontal="left" vertical="center" wrapText="1"/>
    </xf>
    <xf numFmtId="4" fontId="3" fillId="4" borderId="14" xfId="0" applyNumberFormat="1" applyFont="1" applyFill="1" applyBorder="1" applyAlignment="1">
      <alignment horizontal="left"/>
    </xf>
    <xf numFmtId="4" fontId="3" fillId="4" borderId="16" xfId="0" applyNumberFormat="1" applyFont="1" applyFill="1" applyBorder="1" applyAlignment="1">
      <alignment horizontal="left"/>
    </xf>
    <xf numFmtId="4" fontId="3" fillId="0" borderId="17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left"/>
    </xf>
    <xf numFmtId="4" fontId="4" fillId="2" borderId="3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left"/>
    </xf>
    <xf numFmtId="4" fontId="4" fillId="2" borderId="4" xfId="0" applyNumberFormat="1" applyFont="1" applyFill="1" applyBorder="1" applyAlignment="1">
      <alignment horizontal="left"/>
    </xf>
    <xf numFmtId="4" fontId="4" fillId="5" borderId="32" xfId="0" applyNumberFormat="1" applyFont="1" applyFill="1" applyBorder="1" applyAlignment="1">
      <alignment horizontal="left"/>
    </xf>
    <xf numFmtId="4" fontId="4" fillId="5" borderId="33" xfId="0" applyNumberFormat="1" applyFont="1" applyFill="1" applyBorder="1" applyAlignment="1">
      <alignment horizontal="left"/>
    </xf>
    <xf numFmtId="4" fontId="4" fillId="5" borderId="34" xfId="0" applyNumberFormat="1" applyFont="1" applyFill="1" applyBorder="1" applyAlignment="1">
      <alignment horizontal="left"/>
    </xf>
    <xf numFmtId="4" fontId="4" fillId="5" borderId="35" xfId="0" applyNumberFormat="1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/>
    </xf>
    <xf numFmtId="49" fontId="3" fillId="3" borderId="13" xfId="0" applyNumberFormat="1" applyFont="1" applyFill="1" applyBorder="1" applyAlignment="1">
      <alignment horizontal="left" vertical="justify" wrapText="1"/>
    </xf>
    <xf numFmtId="0" fontId="2" fillId="3" borderId="14" xfId="0" applyFont="1" applyFill="1" applyBorder="1"/>
    <xf numFmtId="49" fontId="3" fillId="3" borderId="22" xfId="0" applyNumberFormat="1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/>
    </xf>
    <xf numFmtId="4" fontId="3" fillId="3" borderId="22" xfId="0" applyNumberFormat="1" applyFont="1" applyFill="1" applyBorder="1" applyAlignment="1">
      <alignment horizontal="left"/>
    </xf>
    <xf numFmtId="4" fontId="3" fillId="3" borderId="23" xfId="0" applyNumberFormat="1" applyFont="1" applyFill="1" applyBorder="1" applyAlignment="1">
      <alignment horizontal="left"/>
    </xf>
    <xf numFmtId="4" fontId="3" fillId="3" borderId="21" xfId="0" applyNumberFormat="1" applyFont="1" applyFill="1" applyBorder="1" applyAlignment="1">
      <alignment horizontal="left"/>
    </xf>
    <xf numFmtId="4" fontId="3" fillId="3" borderId="24" xfId="0" applyNumberFormat="1" applyFont="1" applyFill="1" applyBorder="1" applyAlignment="1">
      <alignment horizontal="left"/>
    </xf>
    <xf numFmtId="49" fontId="3" fillId="6" borderId="18" xfId="0" applyNumberFormat="1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49" fontId="3" fillId="3" borderId="18" xfId="0" applyNumberFormat="1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4" fontId="3" fillId="3" borderId="18" xfId="0" applyNumberFormat="1" applyFont="1" applyFill="1" applyBorder="1" applyAlignment="1">
      <alignment horizontal="left"/>
    </xf>
    <xf numFmtId="4" fontId="3" fillId="3" borderId="19" xfId="0" applyNumberFormat="1" applyFont="1" applyFill="1" applyBorder="1" applyAlignment="1">
      <alignment horizontal="left"/>
    </xf>
    <xf numFmtId="4" fontId="3" fillId="3" borderId="17" xfId="0" applyNumberFormat="1" applyFont="1" applyFill="1" applyBorder="1" applyAlignment="1">
      <alignment horizontal="left"/>
    </xf>
    <xf numFmtId="4" fontId="3" fillId="3" borderId="20" xfId="0" applyNumberFormat="1" applyFont="1" applyFill="1" applyBorder="1" applyAlignment="1">
      <alignment horizontal="left"/>
    </xf>
    <xf numFmtId="49" fontId="3" fillId="3" borderId="18" xfId="0" applyNumberFormat="1" applyFont="1" applyFill="1" applyBorder="1" applyAlignment="1">
      <alignment horizontal="left" wrapText="1"/>
    </xf>
    <xf numFmtId="4" fontId="3" fillId="6" borderId="18" xfId="0" applyNumberFormat="1" applyFont="1" applyFill="1" applyBorder="1" applyAlignment="1">
      <alignment horizontal="left"/>
    </xf>
    <xf numFmtId="0" fontId="3" fillId="6" borderId="17" xfId="0" applyFont="1" applyFill="1" applyBorder="1" applyAlignment="1">
      <alignment horizontal="left" vertical="top" wrapText="1"/>
    </xf>
    <xf numFmtId="49" fontId="3" fillId="6" borderId="18" xfId="0" applyNumberFormat="1" applyFont="1" applyFill="1" applyBorder="1"/>
    <xf numFmtId="4" fontId="2" fillId="6" borderId="18" xfId="0" applyNumberFormat="1" applyFont="1" applyFill="1" applyBorder="1" applyAlignment="1">
      <alignment horizontal="left"/>
    </xf>
    <xf numFmtId="4" fontId="2" fillId="6" borderId="19" xfId="0" applyNumberFormat="1" applyFont="1" applyFill="1" applyBorder="1" applyAlignment="1">
      <alignment horizontal="left"/>
    </xf>
    <xf numFmtId="4" fontId="3" fillId="6" borderId="17" xfId="0" applyNumberFormat="1" applyFont="1" applyFill="1" applyBorder="1" applyAlignment="1">
      <alignment horizontal="left"/>
    </xf>
    <xf numFmtId="4" fontId="3" fillId="5" borderId="32" xfId="0" applyNumberFormat="1" applyFont="1" applyFill="1" applyBorder="1" applyAlignment="1">
      <alignment horizontal="left"/>
    </xf>
    <xf numFmtId="4" fontId="3" fillId="5" borderId="33" xfId="0" applyNumberFormat="1" applyFont="1" applyFill="1" applyBorder="1" applyAlignment="1">
      <alignment horizontal="left"/>
    </xf>
    <xf numFmtId="4" fontId="3" fillId="5" borderId="34" xfId="0" applyNumberFormat="1" applyFont="1" applyFill="1" applyBorder="1" applyAlignment="1">
      <alignment horizontal="left"/>
    </xf>
    <xf numFmtId="4" fontId="3" fillId="5" borderId="35" xfId="0" applyNumberFormat="1" applyFont="1" applyFill="1" applyBorder="1" applyAlignment="1">
      <alignment horizontal="left"/>
    </xf>
    <xf numFmtId="4" fontId="4" fillId="7" borderId="32" xfId="0" applyNumberFormat="1" applyFont="1" applyFill="1" applyBorder="1" applyAlignment="1">
      <alignment horizontal="left"/>
    </xf>
    <xf numFmtId="4" fontId="4" fillId="7" borderId="33" xfId="0" applyNumberFormat="1" applyFont="1" applyFill="1" applyBorder="1" applyAlignment="1">
      <alignment horizontal="left"/>
    </xf>
    <xf numFmtId="4" fontId="4" fillId="7" borderId="34" xfId="0" applyNumberFormat="1" applyFont="1" applyFill="1" applyBorder="1" applyAlignment="1">
      <alignment horizontal="left"/>
    </xf>
    <xf numFmtId="4" fontId="2" fillId="0" borderId="0" xfId="0" applyNumberFormat="1" applyFont="1"/>
    <xf numFmtId="0" fontId="3" fillId="0" borderId="0" xfId="0" applyFont="1"/>
    <xf numFmtId="0" fontId="3" fillId="5" borderId="29" xfId="0" applyFont="1" applyFill="1" applyBorder="1" applyAlignment="1">
      <alignment horizontal="right"/>
    </xf>
    <xf numFmtId="0" fontId="3" fillId="5" borderId="30" xfId="0" applyFont="1" applyFill="1" applyBorder="1" applyAlignment="1">
      <alignment horizontal="right"/>
    </xf>
    <xf numFmtId="0" fontId="3" fillId="5" borderId="31" xfId="0" applyFont="1" applyFill="1" applyBorder="1" applyAlignment="1">
      <alignment horizontal="right"/>
    </xf>
    <xf numFmtId="0" fontId="4" fillId="7" borderId="29" xfId="0" applyFont="1" applyFill="1" applyBorder="1" applyAlignment="1">
      <alignment horizontal="right"/>
    </xf>
    <xf numFmtId="0" fontId="4" fillId="7" borderId="30" xfId="0" applyFont="1" applyFill="1" applyBorder="1" applyAlignment="1">
      <alignment horizontal="right"/>
    </xf>
    <xf numFmtId="0" fontId="4" fillId="7" borderId="3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49" fontId="3" fillId="0" borderId="17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top" wrapText="1"/>
    </xf>
    <xf numFmtId="0" fontId="4" fillId="5" borderId="30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left" vertical="top" wrapText="1"/>
    </xf>
    <xf numFmtId="49" fontId="3" fillId="3" borderId="13" xfId="0" applyNumberFormat="1" applyFont="1" applyFill="1" applyBorder="1" applyAlignment="1">
      <alignment horizontal="left" vertical="center" wrapText="1"/>
    </xf>
    <xf numFmtId="49" fontId="3" fillId="3" borderId="21" xfId="0" applyNumberFormat="1" applyFont="1" applyFill="1" applyBorder="1" applyAlignment="1">
      <alignment horizontal="left" vertical="center" wrapText="1"/>
    </xf>
    <xf numFmtId="49" fontId="3" fillId="3" borderId="17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V136"/>
  <sheetViews>
    <sheetView tabSelected="1" topLeftCell="A38" zoomScale="160" zoomScaleNormal="160" workbookViewId="0">
      <selection activeCell="U51" sqref="U51"/>
    </sheetView>
  </sheetViews>
  <sheetFormatPr defaultRowHeight="10.5"/>
  <cols>
    <col min="1" max="1" width="36.5703125" style="1" customWidth="1"/>
    <col min="2" max="2" width="0.140625" style="1" hidden="1" customWidth="1"/>
    <col min="3" max="3" width="6.140625" style="1" hidden="1" customWidth="1"/>
    <col min="4" max="4" width="7.140625" style="1" hidden="1" customWidth="1"/>
    <col min="5" max="5" width="3.7109375" style="1" hidden="1" customWidth="1"/>
    <col min="6" max="6" width="6" style="1" hidden="1" customWidth="1"/>
    <col min="7" max="7" width="5.28515625" style="1" hidden="1" customWidth="1"/>
    <col min="8" max="8" width="0.140625" style="1" customWidth="1"/>
    <col min="9" max="9" width="8.7109375" style="1" hidden="1" customWidth="1"/>
    <col min="10" max="10" width="4.42578125" style="1" hidden="1" customWidth="1"/>
    <col min="11" max="11" width="6.140625" style="1" hidden="1" customWidth="1"/>
    <col min="12" max="12" width="4" style="1" hidden="1" customWidth="1"/>
    <col min="13" max="14" width="4.7109375" style="1" hidden="1" customWidth="1"/>
    <col min="15" max="15" width="5.42578125" style="1" hidden="1" customWidth="1"/>
    <col min="16" max="16" width="7.5703125" style="1" hidden="1" customWidth="1"/>
    <col min="17" max="17" width="6.5703125" style="1" hidden="1" customWidth="1"/>
    <col min="18" max="18" width="6" style="1" hidden="1" customWidth="1"/>
    <col min="19" max="19" width="6.85546875" style="1" hidden="1" customWidth="1"/>
    <col min="20" max="20" width="10" style="120" bestFit="1" customWidth="1"/>
    <col min="21" max="22" width="10.85546875" style="120" bestFit="1" customWidth="1"/>
    <col min="23" max="16384" width="9.140625" style="1"/>
  </cols>
  <sheetData>
    <row r="1" spans="1:22" ht="13.5" thickBot="1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1:22" ht="10.5" customHeight="1">
      <c r="A2" s="148" t="s">
        <v>1</v>
      </c>
      <c r="B2" s="150" t="s">
        <v>2</v>
      </c>
      <c r="C2" s="150" t="s">
        <v>3</v>
      </c>
      <c r="D2" s="150" t="s">
        <v>4</v>
      </c>
      <c r="E2" s="150" t="s">
        <v>5</v>
      </c>
      <c r="F2" s="150" t="s">
        <v>6</v>
      </c>
      <c r="G2" s="150" t="s">
        <v>7</v>
      </c>
      <c r="H2" s="139" t="s">
        <v>8</v>
      </c>
      <c r="I2" s="139"/>
      <c r="J2" s="139"/>
      <c r="K2" s="139" t="s">
        <v>9</v>
      </c>
      <c r="L2" s="139"/>
      <c r="M2" s="139"/>
      <c r="N2" s="138" t="s">
        <v>10</v>
      </c>
      <c r="O2" s="138"/>
      <c r="P2" s="138"/>
      <c r="Q2" s="139" t="s">
        <v>11</v>
      </c>
      <c r="R2" s="139"/>
      <c r="S2" s="140"/>
      <c r="T2" s="141" t="s">
        <v>12</v>
      </c>
      <c r="U2" s="142"/>
      <c r="V2" s="143"/>
    </row>
    <row r="3" spans="1:22" ht="11.25" thickBot="1">
      <c r="A3" s="149"/>
      <c r="B3" s="151"/>
      <c r="C3" s="151"/>
      <c r="D3" s="151"/>
      <c r="E3" s="151"/>
      <c r="F3" s="151"/>
      <c r="G3" s="151"/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3" t="s">
        <v>19</v>
      </c>
      <c r="O3" s="3" t="s">
        <v>20</v>
      </c>
      <c r="P3" s="3" t="s">
        <v>21</v>
      </c>
      <c r="Q3" s="2" t="s">
        <v>22</v>
      </c>
      <c r="R3" s="2" t="s">
        <v>23</v>
      </c>
      <c r="S3" s="4" t="s">
        <v>24</v>
      </c>
      <c r="T3" s="5" t="s">
        <v>25</v>
      </c>
      <c r="U3" s="2" t="s">
        <v>26</v>
      </c>
      <c r="V3" s="6" t="s">
        <v>27</v>
      </c>
    </row>
    <row r="4" spans="1:22" s="14" customFormat="1" ht="39.75" thickTop="1">
      <c r="A4" s="7" t="s">
        <v>28</v>
      </c>
      <c r="B4" s="8" t="s">
        <v>29</v>
      </c>
      <c r="C4" s="8" t="s">
        <v>30</v>
      </c>
      <c r="D4" s="9" t="s">
        <v>31</v>
      </c>
      <c r="E4" s="8"/>
      <c r="F4" s="8" t="s">
        <v>32</v>
      </c>
      <c r="G4" s="8"/>
      <c r="H4" s="10">
        <f>H5+H7+H8+H20+H31+H6</f>
        <v>36040</v>
      </c>
      <c r="I4" s="10">
        <f t="shared" ref="I4:S4" si="0">I5+I7+I8+I20+I31+I6</f>
        <v>0</v>
      </c>
      <c r="J4" s="10">
        <f t="shared" si="0"/>
        <v>0</v>
      </c>
      <c r="K4" s="10">
        <f t="shared" si="0"/>
        <v>0</v>
      </c>
      <c r="L4" s="10">
        <f t="shared" si="0"/>
        <v>0</v>
      </c>
      <c r="M4" s="10">
        <f t="shared" si="0"/>
        <v>0</v>
      </c>
      <c r="N4" s="10">
        <f t="shared" si="0"/>
        <v>0</v>
      </c>
      <c r="O4" s="10">
        <f t="shared" si="0"/>
        <v>0</v>
      </c>
      <c r="P4" s="10">
        <f t="shared" si="0"/>
        <v>0</v>
      </c>
      <c r="Q4" s="10">
        <f t="shared" si="0"/>
        <v>0</v>
      </c>
      <c r="R4" s="10">
        <f t="shared" si="0"/>
        <v>0</v>
      </c>
      <c r="S4" s="11">
        <f t="shared" si="0"/>
        <v>0</v>
      </c>
      <c r="T4" s="12">
        <f>T5+T7+T8+T20+T31+T6</f>
        <v>36040</v>
      </c>
      <c r="U4" s="10">
        <f t="shared" ref="U4:V4" si="1">U5+U7+U8+U20+U31+U6</f>
        <v>305760.34999999998</v>
      </c>
      <c r="V4" s="13">
        <f t="shared" si="1"/>
        <v>269720.34999999998</v>
      </c>
    </row>
    <row r="5" spans="1:22">
      <c r="A5" s="15" t="s">
        <v>33</v>
      </c>
      <c r="B5" s="16" t="s">
        <v>29</v>
      </c>
      <c r="C5" s="16" t="s">
        <v>30</v>
      </c>
      <c r="D5" s="16" t="s">
        <v>34</v>
      </c>
      <c r="E5" s="17"/>
      <c r="F5" s="17" t="s">
        <v>35</v>
      </c>
      <c r="G5" s="17"/>
      <c r="H5" s="18">
        <v>23280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20">
        <f>SUM(H5:S5)</f>
        <v>23280</v>
      </c>
      <c r="U5" s="18">
        <v>23280</v>
      </c>
      <c r="V5" s="21">
        <f>U5-T5</f>
        <v>0</v>
      </c>
    </row>
    <row r="6" spans="1:22">
      <c r="A6" s="15" t="s">
        <v>36</v>
      </c>
      <c r="B6" s="16" t="s">
        <v>29</v>
      </c>
      <c r="C6" s="16" t="s">
        <v>30</v>
      </c>
      <c r="D6" s="16" t="s">
        <v>34</v>
      </c>
      <c r="E6" s="17"/>
      <c r="F6" s="17" t="s">
        <v>37</v>
      </c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  <c r="T6" s="20">
        <f t="shared" ref="T6:T74" si="2">SUM(H6:S6)</f>
        <v>0</v>
      </c>
      <c r="U6" s="18"/>
      <c r="V6" s="21">
        <f t="shared" ref="V6:V7" si="3">U6-T6</f>
        <v>0</v>
      </c>
    </row>
    <row r="7" spans="1:22">
      <c r="A7" s="15" t="s">
        <v>38</v>
      </c>
      <c r="B7" s="16" t="s">
        <v>29</v>
      </c>
      <c r="C7" s="16" t="s">
        <v>30</v>
      </c>
      <c r="D7" s="16" t="s">
        <v>34</v>
      </c>
      <c r="E7" s="17"/>
      <c r="F7" s="17" t="s">
        <v>39</v>
      </c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20">
        <f t="shared" si="2"/>
        <v>0</v>
      </c>
      <c r="U7" s="18"/>
      <c r="V7" s="21">
        <f t="shared" si="3"/>
        <v>0</v>
      </c>
    </row>
    <row r="8" spans="1:22">
      <c r="A8" s="15" t="s">
        <v>40</v>
      </c>
      <c r="B8" s="16" t="s">
        <v>29</v>
      </c>
      <c r="C8" s="16" t="s">
        <v>30</v>
      </c>
      <c r="D8" s="16" t="s">
        <v>34</v>
      </c>
      <c r="E8" s="17"/>
      <c r="F8" s="17" t="s">
        <v>41</v>
      </c>
      <c r="G8" s="17"/>
      <c r="H8" s="18">
        <f>SUM(H9:H19)</f>
        <v>1760</v>
      </c>
      <c r="I8" s="18">
        <f t="shared" ref="I8:S8" si="4">SUM(I9:I19)</f>
        <v>0</v>
      </c>
      <c r="J8" s="18">
        <f t="shared" si="4"/>
        <v>0</v>
      </c>
      <c r="K8" s="18">
        <f t="shared" si="4"/>
        <v>0</v>
      </c>
      <c r="L8" s="18">
        <f t="shared" si="4"/>
        <v>0</v>
      </c>
      <c r="M8" s="18">
        <f t="shared" si="4"/>
        <v>0</v>
      </c>
      <c r="N8" s="18">
        <f t="shared" si="4"/>
        <v>0</v>
      </c>
      <c r="O8" s="18">
        <f t="shared" si="4"/>
        <v>0</v>
      </c>
      <c r="P8" s="18">
        <f t="shared" si="4"/>
        <v>0</v>
      </c>
      <c r="Q8" s="18">
        <f t="shared" si="4"/>
        <v>0</v>
      </c>
      <c r="R8" s="18">
        <f t="shared" si="4"/>
        <v>0</v>
      </c>
      <c r="S8" s="19">
        <f t="shared" si="4"/>
        <v>0</v>
      </c>
      <c r="T8" s="20">
        <f>SUM(T9:T19)</f>
        <v>1760</v>
      </c>
      <c r="U8" s="18">
        <f t="shared" ref="U8:V8" si="5">SUM(U9:U19)</f>
        <v>220080.35</v>
      </c>
      <c r="V8" s="21">
        <f t="shared" si="5"/>
        <v>218320.35</v>
      </c>
    </row>
    <row r="9" spans="1:22">
      <c r="A9" s="22" t="s">
        <v>42</v>
      </c>
      <c r="B9" s="23"/>
      <c r="C9" s="23"/>
      <c r="D9" s="24"/>
      <c r="E9" s="23"/>
      <c r="F9" s="23"/>
      <c r="G9" s="23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6"/>
      <c r="T9" s="27">
        <f t="shared" si="2"/>
        <v>0</v>
      </c>
      <c r="U9" s="25">
        <v>75880.350000000006</v>
      </c>
      <c r="V9" s="28">
        <f>U9-T9</f>
        <v>75880.350000000006</v>
      </c>
    </row>
    <row r="10" spans="1:22">
      <c r="A10" s="22" t="s">
        <v>43</v>
      </c>
      <c r="B10" s="23"/>
      <c r="C10" s="23"/>
      <c r="D10" s="24"/>
      <c r="E10" s="23"/>
      <c r="F10" s="23"/>
      <c r="G10" s="23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  <c r="T10" s="27">
        <f t="shared" si="2"/>
        <v>0</v>
      </c>
      <c r="U10" s="25">
        <v>25000</v>
      </c>
      <c r="V10" s="28">
        <f t="shared" ref="V10:V39" si="6">U10-T10</f>
        <v>25000</v>
      </c>
    </row>
    <row r="11" spans="1:22">
      <c r="A11" s="22" t="s">
        <v>44</v>
      </c>
      <c r="B11" s="23"/>
      <c r="C11" s="23"/>
      <c r="D11" s="24"/>
      <c r="E11" s="23"/>
      <c r="F11" s="23"/>
      <c r="G11" s="23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/>
      <c r="T11" s="27">
        <f t="shared" si="2"/>
        <v>0</v>
      </c>
      <c r="U11" s="25">
        <v>70000</v>
      </c>
      <c r="V11" s="28">
        <f t="shared" si="6"/>
        <v>70000</v>
      </c>
    </row>
    <row r="12" spans="1:22">
      <c r="A12" s="22" t="s">
        <v>45</v>
      </c>
      <c r="B12" s="23"/>
      <c r="C12" s="23"/>
      <c r="D12" s="23"/>
      <c r="E12" s="23"/>
      <c r="F12" s="23"/>
      <c r="G12" s="23"/>
      <c r="H12" s="29">
        <v>1760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>
        <f t="shared" si="2"/>
        <v>1760</v>
      </c>
      <c r="U12" s="25">
        <v>5400</v>
      </c>
      <c r="V12" s="28">
        <f t="shared" si="6"/>
        <v>3640</v>
      </c>
    </row>
    <row r="13" spans="1:22">
      <c r="A13" s="22" t="s">
        <v>46</v>
      </c>
      <c r="B13" s="23"/>
      <c r="C13" s="23"/>
      <c r="D13" s="23"/>
      <c r="E13" s="23"/>
      <c r="F13" s="23"/>
      <c r="G13" s="23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31">
        <f t="shared" si="2"/>
        <v>0</v>
      </c>
      <c r="U13" s="25">
        <v>4800</v>
      </c>
      <c r="V13" s="28">
        <f t="shared" si="6"/>
        <v>4800</v>
      </c>
    </row>
    <row r="14" spans="1:22" ht="9.75" customHeight="1">
      <c r="A14" s="22" t="s">
        <v>47</v>
      </c>
      <c r="B14" s="23"/>
      <c r="C14" s="23"/>
      <c r="D14" s="24"/>
      <c r="E14" s="23"/>
      <c r="F14" s="23"/>
      <c r="G14" s="23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/>
      <c r="T14" s="27">
        <f t="shared" si="2"/>
        <v>0</v>
      </c>
      <c r="U14" s="25">
        <v>39000</v>
      </c>
      <c r="V14" s="28">
        <f t="shared" si="6"/>
        <v>39000</v>
      </c>
    </row>
    <row r="15" spans="1:22" hidden="1">
      <c r="A15" s="22" t="s">
        <v>48</v>
      </c>
      <c r="B15" s="23"/>
      <c r="C15" s="23"/>
      <c r="D15" s="24"/>
      <c r="E15" s="23"/>
      <c r="F15" s="23"/>
      <c r="G15" s="23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27">
        <f t="shared" si="2"/>
        <v>0</v>
      </c>
      <c r="U15" s="25"/>
      <c r="V15" s="28">
        <f t="shared" si="6"/>
        <v>0</v>
      </c>
    </row>
    <row r="16" spans="1:22" hidden="1">
      <c r="A16" s="22"/>
      <c r="B16" s="23"/>
      <c r="C16" s="23"/>
      <c r="D16" s="24"/>
      <c r="E16" s="23"/>
      <c r="F16" s="23"/>
      <c r="G16" s="23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7">
        <f t="shared" si="2"/>
        <v>0</v>
      </c>
      <c r="U16" s="25"/>
      <c r="V16" s="28">
        <f t="shared" si="6"/>
        <v>0</v>
      </c>
    </row>
    <row r="17" spans="1:22" hidden="1">
      <c r="A17" s="22"/>
      <c r="B17" s="23"/>
      <c r="C17" s="23"/>
      <c r="D17" s="24"/>
      <c r="E17" s="23"/>
      <c r="F17" s="23"/>
      <c r="G17" s="23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7">
        <f t="shared" si="2"/>
        <v>0</v>
      </c>
      <c r="U17" s="25"/>
      <c r="V17" s="28">
        <f t="shared" si="6"/>
        <v>0</v>
      </c>
    </row>
    <row r="18" spans="1:22" hidden="1">
      <c r="A18" s="22"/>
      <c r="B18" s="23"/>
      <c r="C18" s="23"/>
      <c r="D18" s="24"/>
      <c r="E18" s="23"/>
      <c r="F18" s="23"/>
      <c r="G18" s="23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27">
        <f t="shared" si="2"/>
        <v>0</v>
      </c>
      <c r="U18" s="25"/>
      <c r="V18" s="28">
        <f t="shared" si="6"/>
        <v>0</v>
      </c>
    </row>
    <row r="19" spans="1:22" hidden="1">
      <c r="A19" s="22"/>
      <c r="B19" s="23"/>
      <c r="C19" s="23"/>
      <c r="D19" s="24"/>
      <c r="E19" s="23"/>
      <c r="F19" s="23"/>
      <c r="G19" s="23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27">
        <f t="shared" si="2"/>
        <v>0</v>
      </c>
      <c r="U19" s="25"/>
      <c r="V19" s="28">
        <f t="shared" si="6"/>
        <v>0</v>
      </c>
    </row>
    <row r="20" spans="1:22">
      <c r="A20" s="15" t="s">
        <v>49</v>
      </c>
      <c r="B20" s="16" t="s">
        <v>29</v>
      </c>
      <c r="C20" s="16" t="s">
        <v>30</v>
      </c>
      <c r="D20" s="16" t="s">
        <v>34</v>
      </c>
      <c r="E20" s="17"/>
      <c r="F20" s="17" t="s">
        <v>50</v>
      </c>
      <c r="G20" s="17"/>
      <c r="H20" s="32">
        <f>SUM(H21:H30)</f>
        <v>11000</v>
      </c>
      <c r="I20" s="32">
        <f t="shared" ref="I20:R20" si="7">SUM(I21:I30)</f>
        <v>0</v>
      </c>
      <c r="J20" s="32">
        <f t="shared" si="7"/>
        <v>0</v>
      </c>
      <c r="K20" s="32">
        <f t="shared" si="7"/>
        <v>0</v>
      </c>
      <c r="L20" s="32">
        <f t="shared" si="7"/>
        <v>0</v>
      </c>
      <c r="M20" s="32">
        <f t="shared" si="7"/>
        <v>0</v>
      </c>
      <c r="N20" s="32">
        <f t="shared" si="7"/>
        <v>0</v>
      </c>
      <c r="O20" s="32">
        <f t="shared" si="7"/>
        <v>0</v>
      </c>
      <c r="P20" s="32">
        <f t="shared" si="7"/>
        <v>0</v>
      </c>
      <c r="Q20" s="32">
        <f t="shared" si="7"/>
        <v>0</v>
      </c>
      <c r="R20" s="32">
        <f t="shared" si="7"/>
        <v>0</v>
      </c>
      <c r="S20" s="33">
        <f>SUM(S21:S30)</f>
        <v>0</v>
      </c>
      <c r="T20" s="34">
        <f>SUM(T21:T30)</f>
        <v>11000</v>
      </c>
      <c r="U20" s="32">
        <f t="shared" ref="U20:V20" si="8">SUM(U21:U30)</f>
        <v>62400</v>
      </c>
      <c r="V20" s="35">
        <f t="shared" si="8"/>
        <v>51400</v>
      </c>
    </row>
    <row r="21" spans="1:22">
      <c r="A21" s="22" t="s">
        <v>51</v>
      </c>
      <c r="B21" s="23"/>
      <c r="C21" s="23"/>
      <c r="D21" s="24"/>
      <c r="E21" s="23"/>
      <c r="F21" s="23"/>
      <c r="G21" s="23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6"/>
      <c r="T21" s="27">
        <f t="shared" si="2"/>
        <v>0</v>
      </c>
      <c r="U21" s="25">
        <v>24500</v>
      </c>
      <c r="V21" s="28">
        <f t="shared" si="6"/>
        <v>24500</v>
      </c>
    </row>
    <row r="22" spans="1:22">
      <c r="A22" s="22" t="s">
        <v>52</v>
      </c>
      <c r="B22" s="23"/>
      <c r="C22" s="23"/>
      <c r="D22" s="24"/>
      <c r="E22" s="23"/>
      <c r="F22" s="23"/>
      <c r="G22" s="23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/>
      <c r="T22" s="27">
        <f t="shared" si="2"/>
        <v>0</v>
      </c>
      <c r="U22" s="25">
        <v>13000</v>
      </c>
      <c r="V22" s="28">
        <f t="shared" si="6"/>
        <v>13000</v>
      </c>
    </row>
    <row r="23" spans="1:22">
      <c r="A23" s="22" t="s">
        <v>53</v>
      </c>
      <c r="B23" s="23"/>
      <c r="C23" s="23"/>
      <c r="D23" s="24"/>
      <c r="E23" s="23"/>
      <c r="F23" s="23"/>
      <c r="G23" s="23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/>
      <c r="T23" s="27">
        <f t="shared" si="2"/>
        <v>0</v>
      </c>
      <c r="U23" s="25">
        <v>12000</v>
      </c>
      <c r="V23" s="28">
        <f t="shared" si="6"/>
        <v>12000</v>
      </c>
    </row>
    <row r="24" spans="1:22">
      <c r="A24" s="22" t="s">
        <v>54</v>
      </c>
      <c r="B24" s="23"/>
      <c r="C24" s="23"/>
      <c r="D24" s="24"/>
      <c r="E24" s="23"/>
      <c r="F24" s="23"/>
      <c r="G24" s="23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/>
      <c r="T24" s="27">
        <f t="shared" si="2"/>
        <v>0</v>
      </c>
      <c r="U24" s="25">
        <v>1900</v>
      </c>
      <c r="V24" s="28">
        <f t="shared" si="6"/>
        <v>1900</v>
      </c>
    </row>
    <row r="25" spans="1:22">
      <c r="A25" s="22" t="s">
        <v>55</v>
      </c>
      <c r="B25" s="23"/>
      <c r="C25" s="23"/>
      <c r="D25" s="24"/>
      <c r="E25" s="23"/>
      <c r="F25" s="23"/>
      <c r="G25" s="23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/>
      <c r="T25" s="27">
        <f t="shared" si="2"/>
        <v>0</v>
      </c>
      <c r="U25" s="25"/>
      <c r="V25" s="28">
        <f t="shared" si="6"/>
        <v>0</v>
      </c>
    </row>
    <row r="26" spans="1:22">
      <c r="A26" s="22" t="s">
        <v>56</v>
      </c>
      <c r="B26" s="23"/>
      <c r="C26" s="23"/>
      <c r="D26" s="24"/>
      <c r="E26" s="23"/>
      <c r="F26" s="23"/>
      <c r="G26" s="23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/>
      <c r="T26" s="27">
        <f t="shared" si="2"/>
        <v>0</v>
      </c>
      <c r="U26" s="25"/>
      <c r="V26" s="28">
        <f t="shared" si="6"/>
        <v>0</v>
      </c>
    </row>
    <row r="27" spans="1:22">
      <c r="A27" s="22" t="s">
        <v>57</v>
      </c>
      <c r="B27" s="23"/>
      <c r="C27" s="23"/>
      <c r="D27" s="24"/>
      <c r="E27" s="23"/>
      <c r="F27" s="23"/>
      <c r="G27" s="23"/>
      <c r="H27" s="25">
        <v>11000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/>
      <c r="T27" s="27">
        <f t="shared" si="2"/>
        <v>11000</v>
      </c>
      <c r="U27" s="25">
        <v>11000</v>
      </c>
      <c r="V27" s="28">
        <f t="shared" si="6"/>
        <v>0</v>
      </c>
    </row>
    <row r="28" spans="1:22">
      <c r="A28" s="22"/>
      <c r="B28" s="23"/>
      <c r="C28" s="23"/>
      <c r="D28" s="24"/>
      <c r="E28" s="23"/>
      <c r="F28" s="23"/>
      <c r="G28" s="23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/>
      <c r="T28" s="27">
        <f t="shared" si="2"/>
        <v>0</v>
      </c>
      <c r="U28" s="25"/>
      <c r="V28" s="28">
        <f t="shared" si="6"/>
        <v>0</v>
      </c>
    </row>
    <row r="29" spans="1:22">
      <c r="A29" s="22"/>
      <c r="B29" s="23"/>
      <c r="C29" s="23"/>
      <c r="D29" s="24"/>
      <c r="E29" s="23"/>
      <c r="F29" s="23"/>
      <c r="G29" s="23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/>
      <c r="T29" s="27">
        <f t="shared" si="2"/>
        <v>0</v>
      </c>
      <c r="U29" s="25"/>
      <c r="V29" s="28">
        <f t="shared" si="6"/>
        <v>0</v>
      </c>
    </row>
    <row r="30" spans="1:22">
      <c r="A30" s="22"/>
      <c r="B30" s="23"/>
      <c r="C30" s="23"/>
      <c r="D30" s="24"/>
      <c r="E30" s="23"/>
      <c r="F30" s="23"/>
      <c r="G30" s="23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/>
      <c r="T30" s="27">
        <f t="shared" si="2"/>
        <v>0</v>
      </c>
      <c r="U30" s="25"/>
      <c r="V30" s="28">
        <f t="shared" si="6"/>
        <v>0</v>
      </c>
    </row>
    <row r="31" spans="1:22">
      <c r="A31" s="15" t="s">
        <v>58</v>
      </c>
      <c r="B31" s="16" t="s">
        <v>29</v>
      </c>
      <c r="C31" s="16" t="s">
        <v>30</v>
      </c>
      <c r="D31" s="16" t="s">
        <v>34</v>
      </c>
      <c r="E31" s="17"/>
      <c r="F31" s="17" t="s">
        <v>59</v>
      </c>
      <c r="G31" s="17"/>
      <c r="H31" s="32">
        <f>SUM(H32:H34)</f>
        <v>0</v>
      </c>
      <c r="I31" s="32">
        <f t="shared" ref="I31:V31" si="9">SUM(I32:I34)</f>
        <v>0</v>
      </c>
      <c r="J31" s="32">
        <f t="shared" si="9"/>
        <v>0</v>
      </c>
      <c r="K31" s="32">
        <f t="shared" si="9"/>
        <v>0</v>
      </c>
      <c r="L31" s="32">
        <f t="shared" si="9"/>
        <v>0</v>
      </c>
      <c r="M31" s="32">
        <f t="shared" si="9"/>
        <v>0</v>
      </c>
      <c r="N31" s="32">
        <f t="shared" si="9"/>
        <v>0</v>
      </c>
      <c r="O31" s="32">
        <f t="shared" si="9"/>
        <v>0</v>
      </c>
      <c r="P31" s="32">
        <f t="shared" si="9"/>
        <v>0</v>
      </c>
      <c r="Q31" s="32">
        <f t="shared" si="9"/>
        <v>0</v>
      </c>
      <c r="R31" s="32">
        <f t="shared" si="9"/>
        <v>0</v>
      </c>
      <c r="S31" s="33">
        <f t="shared" si="9"/>
        <v>0</v>
      </c>
      <c r="T31" s="34">
        <f t="shared" si="9"/>
        <v>0</v>
      </c>
      <c r="U31" s="32">
        <f t="shared" si="9"/>
        <v>0</v>
      </c>
      <c r="V31" s="35">
        <f t="shared" si="9"/>
        <v>0</v>
      </c>
    </row>
    <row r="32" spans="1:22">
      <c r="A32" s="22"/>
      <c r="B32" s="23"/>
      <c r="C32" s="23"/>
      <c r="D32" s="24"/>
      <c r="E32" s="23"/>
      <c r="F32" s="23"/>
      <c r="G32" s="23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/>
      <c r="T32" s="27">
        <f t="shared" si="2"/>
        <v>0</v>
      </c>
      <c r="U32" s="25"/>
      <c r="V32" s="28">
        <f t="shared" si="6"/>
        <v>0</v>
      </c>
    </row>
    <row r="33" spans="1:22">
      <c r="A33" s="22"/>
      <c r="B33" s="23"/>
      <c r="C33" s="23"/>
      <c r="D33" s="24"/>
      <c r="E33" s="23"/>
      <c r="F33" s="23"/>
      <c r="G33" s="23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27">
        <f t="shared" si="2"/>
        <v>0</v>
      </c>
      <c r="U33" s="25"/>
      <c r="V33" s="28">
        <f t="shared" si="6"/>
        <v>0</v>
      </c>
    </row>
    <row r="34" spans="1:22" ht="11.25" thickBot="1">
      <c r="A34" s="36"/>
      <c r="B34" s="37"/>
      <c r="C34" s="37"/>
      <c r="D34" s="38"/>
      <c r="E34" s="37"/>
      <c r="F34" s="37"/>
      <c r="G34" s="37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0"/>
      <c r="T34" s="41">
        <f t="shared" si="2"/>
        <v>0</v>
      </c>
      <c r="U34" s="39"/>
      <c r="V34" s="42">
        <f t="shared" si="6"/>
        <v>0</v>
      </c>
    </row>
    <row r="35" spans="1:22" s="14" customFormat="1" ht="39">
      <c r="A35" s="43" t="s">
        <v>60</v>
      </c>
      <c r="B35" s="44" t="s">
        <v>29</v>
      </c>
      <c r="C35" s="44" t="s">
        <v>30</v>
      </c>
      <c r="D35" s="45" t="s">
        <v>61</v>
      </c>
      <c r="E35" s="44"/>
      <c r="F35" s="44" t="s">
        <v>32</v>
      </c>
      <c r="G35" s="44"/>
      <c r="H35" s="46">
        <f>SUM(H36:H39)</f>
        <v>0</v>
      </c>
      <c r="I35" s="46">
        <f t="shared" ref="I35:V35" si="10">SUM(I36:I39)</f>
        <v>0</v>
      </c>
      <c r="J35" s="46">
        <f t="shared" si="10"/>
        <v>0</v>
      </c>
      <c r="K35" s="46">
        <f t="shared" si="10"/>
        <v>0</v>
      </c>
      <c r="L35" s="46">
        <f t="shared" si="10"/>
        <v>0</v>
      </c>
      <c r="M35" s="46">
        <f t="shared" si="10"/>
        <v>0</v>
      </c>
      <c r="N35" s="46">
        <f t="shared" si="10"/>
        <v>0</v>
      </c>
      <c r="O35" s="46">
        <f t="shared" si="10"/>
        <v>0</v>
      </c>
      <c r="P35" s="46">
        <f t="shared" si="10"/>
        <v>0</v>
      </c>
      <c r="Q35" s="46">
        <f t="shared" si="10"/>
        <v>0</v>
      </c>
      <c r="R35" s="46">
        <f t="shared" si="10"/>
        <v>0</v>
      </c>
      <c r="S35" s="47">
        <f t="shared" si="10"/>
        <v>0</v>
      </c>
      <c r="T35" s="48">
        <f t="shared" si="10"/>
        <v>0</v>
      </c>
      <c r="U35" s="46">
        <f t="shared" si="10"/>
        <v>5812950.5499999998</v>
      </c>
      <c r="V35" s="49">
        <f t="shared" si="10"/>
        <v>5812950.5499999998</v>
      </c>
    </row>
    <row r="36" spans="1:22">
      <c r="A36" s="22" t="s">
        <v>62</v>
      </c>
      <c r="B36" s="23"/>
      <c r="C36" s="23"/>
      <c r="D36" s="23"/>
      <c r="E36" s="23"/>
      <c r="F36" s="23" t="s">
        <v>63</v>
      </c>
      <c r="G36" s="23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30"/>
      <c r="T36" s="31">
        <f t="shared" si="2"/>
        <v>0</v>
      </c>
      <c r="U36" s="25">
        <v>4960930</v>
      </c>
      <c r="V36" s="28">
        <f t="shared" si="6"/>
        <v>4960930</v>
      </c>
    </row>
    <row r="37" spans="1:22">
      <c r="A37" s="22" t="s">
        <v>64</v>
      </c>
      <c r="B37" s="23"/>
      <c r="C37" s="23"/>
      <c r="D37" s="23"/>
      <c r="E37" s="23"/>
      <c r="F37" s="23" t="s">
        <v>63</v>
      </c>
      <c r="G37" s="23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31">
        <f t="shared" si="2"/>
        <v>0</v>
      </c>
      <c r="U37" s="25">
        <v>790930</v>
      </c>
      <c r="V37" s="28">
        <f t="shared" si="6"/>
        <v>790930</v>
      </c>
    </row>
    <row r="38" spans="1:22">
      <c r="A38" s="36" t="s">
        <v>65</v>
      </c>
      <c r="B38" s="37"/>
      <c r="C38" s="37"/>
      <c r="D38" s="37"/>
      <c r="E38" s="37"/>
      <c r="F38" s="37" t="s">
        <v>63</v>
      </c>
      <c r="G38" s="37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1"/>
      <c r="T38" s="31">
        <f t="shared" si="2"/>
        <v>0</v>
      </c>
      <c r="U38" s="39">
        <v>61090.55</v>
      </c>
      <c r="V38" s="28">
        <f t="shared" si="6"/>
        <v>61090.55</v>
      </c>
    </row>
    <row r="39" spans="1:22" ht="11.25" thickBot="1">
      <c r="A39" s="52"/>
      <c r="B39" s="53"/>
      <c r="C39" s="53"/>
      <c r="D39" s="53"/>
      <c r="E39" s="53"/>
      <c r="F39" s="53"/>
      <c r="G39" s="53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5"/>
      <c r="T39" s="56">
        <f t="shared" si="2"/>
        <v>0</v>
      </c>
      <c r="U39" s="57"/>
      <c r="V39" s="58">
        <f t="shared" si="6"/>
        <v>0</v>
      </c>
    </row>
    <row r="40" spans="1:22" s="14" customFormat="1" ht="39">
      <c r="A40" s="7" t="s">
        <v>66</v>
      </c>
      <c r="B40" s="8" t="s">
        <v>29</v>
      </c>
      <c r="C40" s="8" t="s">
        <v>30</v>
      </c>
      <c r="D40" s="9" t="s">
        <v>67</v>
      </c>
      <c r="E40" s="8"/>
      <c r="F40" s="8"/>
      <c r="G40" s="8"/>
      <c r="H40" s="10">
        <f>H41+H47</f>
        <v>18015.2</v>
      </c>
      <c r="I40" s="10">
        <f t="shared" ref="I40:V40" si="11">I41+I47</f>
        <v>486900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si="11"/>
        <v>0</v>
      </c>
      <c r="P40" s="10">
        <f t="shared" si="11"/>
        <v>0</v>
      </c>
      <c r="Q40" s="10">
        <f t="shared" si="11"/>
        <v>0</v>
      </c>
      <c r="R40" s="10">
        <f t="shared" si="11"/>
        <v>0</v>
      </c>
      <c r="S40" s="11">
        <f t="shared" si="11"/>
        <v>0</v>
      </c>
      <c r="T40" s="12">
        <f t="shared" si="11"/>
        <v>504915.20000000001</v>
      </c>
      <c r="U40" s="10">
        <f t="shared" si="11"/>
        <v>1936738</v>
      </c>
      <c r="V40" s="13">
        <f t="shared" si="11"/>
        <v>1431822.8</v>
      </c>
    </row>
    <row r="41" spans="1:22" ht="42">
      <c r="A41" s="15" t="s">
        <v>68</v>
      </c>
      <c r="B41" s="17" t="s">
        <v>29</v>
      </c>
      <c r="C41" s="16" t="s">
        <v>30</v>
      </c>
      <c r="D41" s="17" t="s">
        <v>67</v>
      </c>
      <c r="E41" s="17"/>
      <c r="F41" s="17" t="s">
        <v>69</v>
      </c>
      <c r="G41" s="17"/>
      <c r="H41" s="32">
        <f>SUM(H42:H46)</f>
        <v>0</v>
      </c>
      <c r="I41" s="32">
        <f t="shared" ref="I41:V41" si="12">SUM(I42:I46)</f>
        <v>0</v>
      </c>
      <c r="J41" s="32">
        <f t="shared" si="12"/>
        <v>0</v>
      </c>
      <c r="K41" s="32">
        <f t="shared" si="12"/>
        <v>0</v>
      </c>
      <c r="L41" s="32">
        <f t="shared" si="12"/>
        <v>0</v>
      </c>
      <c r="M41" s="32">
        <f t="shared" si="12"/>
        <v>0</v>
      </c>
      <c r="N41" s="32">
        <f t="shared" si="12"/>
        <v>0</v>
      </c>
      <c r="O41" s="32">
        <f t="shared" si="12"/>
        <v>0</v>
      </c>
      <c r="P41" s="32">
        <f t="shared" si="12"/>
        <v>0</v>
      </c>
      <c r="Q41" s="32">
        <f t="shared" si="12"/>
        <v>0</v>
      </c>
      <c r="R41" s="32">
        <f t="shared" si="12"/>
        <v>0</v>
      </c>
      <c r="S41" s="33">
        <f t="shared" si="12"/>
        <v>0</v>
      </c>
      <c r="T41" s="34">
        <f t="shared" si="12"/>
        <v>0</v>
      </c>
      <c r="U41" s="32">
        <f t="shared" si="12"/>
        <v>1043785</v>
      </c>
      <c r="V41" s="35">
        <f t="shared" si="12"/>
        <v>1043785</v>
      </c>
    </row>
    <row r="42" spans="1:22" ht="21">
      <c r="A42" s="22" t="s">
        <v>70</v>
      </c>
      <c r="B42" s="23"/>
      <c r="C42" s="23"/>
      <c r="D42" s="23"/>
      <c r="E42" s="23"/>
      <c r="F42" s="23" t="s">
        <v>71</v>
      </c>
      <c r="G42" s="23" t="s">
        <v>72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  <c r="T42" s="31">
        <f t="shared" si="2"/>
        <v>0</v>
      </c>
      <c r="U42" s="25">
        <v>1043785</v>
      </c>
      <c r="V42" s="28">
        <f t="shared" ref="V42:V46" si="13">U42-T42</f>
        <v>1043785</v>
      </c>
    </row>
    <row r="43" spans="1:22">
      <c r="A43" s="22"/>
      <c r="B43" s="23"/>
      <c r="C43" s="23"/>
      <c r="D43" s="23"/>
      <c r="E43" s="23"/>
      <c r="F43" s="23"/>
      <c r="G43" s="23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  <c r="T43" s="31">
        <f t="shared" si="2"/>
        <v>0</v>
      </c>
      <c r="U43" s="25"/>
      <c r="V43" s="28">
        <f t="shared" si="13"/>
        <v>0</v>
      </c>
    </row>
    <row r="44" spans="1:22">
      <c r="A44" s="22"/>
      <c r="B44" s="23"/>
      <c r="C44" s="23"/>
      <c r="D44" s="23"/>
      <c r="E44" s="23"/>
      <c r="F44" s="23"/>
      <c r="G44" s="23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30"/>
      <c r="T44" s="31">
        <f t="shared" si="2"/>
        <v>0</v>
      </c>
      <c r="U44" s="25"/>
      <c r="V44" s="28">
        <f t="shared" si="13"/>
        <v>0</v>
      </c>
    </row>
    <row r="45" spans="1:22">
      <c r="A45" s="22"/>
      <c r="B45" s="23"/>
      <c r="C45" s="23"/>
      <c r="D45" s="23"/>
      <c r="E45" s="23"/>
      <c r="F45" s="23"/>
      <c r="G45" s="23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  <c r="T45" s="31">
        <f t="shared" si="2"/>
        <v>0</v>
      </c>
      <c r="U45" s="25"/>
      <c r="V45" s="28">
        <f t="shared" si="13"/>
        <v>0</v>
      </c>
    </row>
    <row r="46" spans="1:22">
      <c r="A46" s="59"/>
      <c r="B46" s="23"/>
      <c r="C46" s="23"/>
      <c r="D46" s="23"/>
      <c r="E46" s="23"/>
      <c r="F46" s="23"/>
      <c r="G46" s="23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30"/>
      <c r="T46" s="31">
        <f t="shared" si="2"/>
        <v>0</v>
      </c>
      <c r="U46" s="25"/>
      <c r="V46" s="28">
        <f t="shared" si="13"/>
        <v>0</v>
      </c>
    </row>
    <row r="47" spans="1:22" ht="42">
      <c r="A47" s="15" t="s">
        <v>73</v>
      </c>
      <c r="B47" s="17" t="s">
        <v>29</v>
      </c>
      <c r="C47" s="16" t="s">
        <v>30</v>
      </c>
      <c r="D47" s="17" t="s">
        <v>67</v>
      </c>
      <c r="E47" s="17"/>
      <c r="F47" s="17" t="s">
        <v>74</v>
      </c>
      <c r="G47" s="17"/>
      <c r="H47" s="32">
        <f>SUM(H48:H56)</f>
        <v>18015.2</v>
      </c>
      <c r="I47" s="32">
        <f t="shared" ref="I47:V47" si="14">SUM(I48:I56)</f>
        <v>486900</v>
      </c>
      <c r="J47" s="32">
        <f t="shared" si="14"/>
        <v>0</v>
      </c>
      <c r="K47" s="32">
        <f t="shared" si="14"/>
        <v>0</v>
      </c>
      <c r="L47" s="32">
        <f t="shared" si="14"/>
        <v>0</v>
      </c>
      <c r="M47" s="32">
        <f t="shared" si="14"/>
        <v>0</v>
      </c>
      <c r="N47" s="32">
        <f t="shared" si="14"/>
        <v>0</v>
      </c>
      <c r="O47" s="32">
        <f t="shared" si="14"/>
        <v>0</v>
      </c>
      <c r="P47" s="32">
        <f t="shared" si="14"/>
        <v>0</v>
      </c>
      <c r="Q47" s="32">
        <f t="shared" si="14"/>
        <v>0</v>
      </c>
      <c r="R47" s="32">
        <f t="shared" si="14"/>
        <v>0</v>
      </c>
      <c r="S47" s="33">
        <f t="shared" si="14"/>
        <v>0</v>
      </c>
      <c r="T47" s="34">
        <f t="shared" si="14"/>
        <v>504915.20000000001</v>
      </c>
      <c r="U47" s="32">
        <f t="shared" si="14"/>
        <v>892953</v>
      </c>
      <c r="V47" s="35">
        <f t="shared" si="14"/>
        <v>388037.8</v>
      </c>
    </row>
    <row r="48" spans="1:22">
      <c r="A48" s="59" t="s">
        <v>75</v>
      </c>
      <c r="B48" s="23"/>
      <c r="C48" s="23"/>
      <c r="D48" s="23"/>
      <c r="E48" s="23"/>
      <c r="F48" s="23" t="s">
        <v>32</v>
      </c>
      <c r="G48" s="23"/>
      <c r="H48" s="29">
        <v>18015.2</v>
      </c>
      <c r="I48" s="29">
        <v>486900</v>
      </c>
      <c r="J48" s="29"/>
      <c r="K48" s="29"/>
      <c r="L48" s="29"/>
      <c r="M48" s="29"/>
      <c r="N48" s="29"/>
      <c r="O48" s="29"/>
      <c r="P48" s="29"/>
      <c r="Q48" s="29"/>
      <c r="R48" s="29"/>
      <c r="S48" s="30"/>
      <c r="T48" s="31">
        <f t="shared" si="2"/>
        <v>504915.20000000001</v>
      </c>
      <c r="U48" s="25">
        <v>584049</v>
      </c>
      <c r="V48" s="28">
        <f t="shared" ref="V48:V56" si="15">U48-T48</f>
        <v>79133.799999999988</v>
      </c>
    </row>
    <row r="49" spans="1:22">
      <c r="A49" s="59" t="s">
        <v>76</v>
      </c>
      <c r="B49" s="23"/>
      <c r="C49" s="23"/>
      <c r="D49" s="23"/>
      <c r="E49" s="23"/>
      <c r="F49" s="23" t="s">
        <v>32</v>
      </c>
      <c r="G49" s="23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0"/>
      <c r="T49" s="31">
        <f t="shared" si="2"/>
        <v>0</v>
      </c>
      <c r="U49" s="25"/>
      <c r="V49" s="28">
        <f t="shared" si="15"/>
        <v>0</v>
      </c>
    </row>
    <row r="50" spans="1:22">
      <c r="A50" s="59" t="s">
        <v>77</v>
      </c>
      <c r="B50" s="23"/>
      <c r="C50" s="23"/>
      <c r="D50" s="23"/>
      <c r="E50" s="23"/>
      <c r="F50" s="23" t="s">
        <v>32</v>
      </c>
      <c r="G50" s="2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30"/>
      <c r="T50" s="31">
        <f t="shared" si="2"/>
        <v>0</v>
      </c>
      <c r="U50" s="25"/>
      <c r="V50" s="28">
        <f t="shared" si="15"/>
        <v>0</v>
      </c>
    </row>
    <row r="51" spans="1:22" ht="15" customHeight="1">
      <c r="A51" s="59" t="s">
        <v>78</v>
      </c>
      <c r="B51" s="60"/>
      <c r="C51" s="60"/>
      <c r="D51" s="60"/>
      <c r="E51" s="60"/>
      <c r="F51" s="60">
        <v>611</v>
      </c>
      <c r="G51" s="60"/>
      <c r="H51" s="61"/>
      <c r="I51" s="61"/>
      <c r="J51" s="61"/>
      <c r="K51" s="61"/>
      <c r="L51" s="61"/>
      <c r="M51" s="61"/>
      <c r="N51" s="25"/>
      <c r="O51" s="25"/>
      <c r="P51" s="25"/>
      <c r="Q51" s="61"/>
      <c r="R51" s="61"/>
      <c r="S51" s="62"/>
      <c r="T51" s="63">
        <f t="shared" si="2"/>
        <v>0</v>
      </c>
      <c r="U51" s="25">
        <v>194130</v>
      </c>
      <c r="V51" s="28">
        <f t="shared" si="15"/>
        <v>194130</v>
      </c>
    </row>
    <row r="52" spans="1:22">
      <c r="A52" s="59" t="s">
        <v>79</v>
      </c>
      <c r="B52" s="60"/>
      <c r="C52" s="60"/>
      <c r="D52" s="60"/>
      <c r="E52" s="60"/>
      <c r="F52" s="60">
        <v>611</v>
      </c>
      <c r="G52" s="60"/>
      <c r="H52" s="61"/>
      <c r="I52" s="61"/>
      <c r="J52" s="61"/>
      <c r="K52" s="61"/>
      <c r="L52" s="61"/>
      <c r="M52" s="61"/>
      <c r="N52" s="25"/>
      <c r="O52" s="25"/>
      <c r="P52" s="25"/>
      <c r="Q52" s="61"/>
      <c r="R52" s="61"/>
      <c r="S52" s="62"/>
      <c r="T52" s="63">
        <f t="shared" si="2"/>
        <v>0</v>
      </c>
      <c r="U52" s="25">
        <v>114774</v>
      </c>
      <c r="V52" s="28">
        <f t="shared" si="15"/>
        <v>114774</v>
      </c>
    </row>
    <row r="53" spans="1:22" ht="9.75" customHeight="1">
      <c r="A53" s="59"/>
      <c r="B53" s="60"/>
      <c r="C53" s="60"/>
      <c r="D53" s="60"/>
      <c r="E53" s="60"/>
      <c r="F53" s="60"/>
      <c r="G53" s="60"/>
      <c r="H53" s="61"/>
      <c r="I53" s="61"/>
      <c r="J53" s="61"/>
      <c r="K53" s="61"/>
      <c r="L53" s="61"/>
      <c r="M53" s="61"/>
      <c r="N53" s="25"/>
      <c r="O53" s="25"/>
      <c r="P53" s="25"/>
      <c r="Q53" s="61"/>
      <c r="R53" s="61"/>
      <c r="S53" s="62"/>
      <c r="T53" s="63">
        <f t="shared" si="2"/>
        <v>0</v>
      </c>
      <c r="U53" s="25"/>
      <c r="V53" s="28">
        <f t="shared" si="15"/>
        <v>0</v>
      </c>
    </row>
    <row r="54" spans="1:22" hidden="1">
      <c r="A54" s="59"/>
      <c r="B54" s="60"/>
      <c r="C54" s="60"/>
      <c r="D54" s="60"/>
      <c r="E54" s="60"/>
      <c r="F54" s="60"/>
      <c r="G54" s="60"/>
      <c r="H54" s="61"/>
      <c r="I54" s="61"/>
      <c r="J54" s="61"/>
      <c r="K54" s="61"/>
      <c r="L54" s="61"/>
      <c r="M54" s="61"/>
      <c r="N54" s="25"/>
      <c r="O54" s="25"/>
      <c r="P54" s="25"/>
      <c r="Q54" s="61"/>
      <c r="R54" s="61"/>
      <c r="S54" s="62"/>
      <c r="T54" s="63">
        <f t="shared" si="2"/>
        <v>0</v>
      </c>
      <c r="U54" s="25"/>
      <c r="V54" s="28">
        <f t="shared" si="15"/>
        <v>0</v>
      </c>
    </row>
    <row r="55" spans="1:22" hidden="1">
      <c r="A55" s="59"/>
      <c r="B55" s="60"/>
      <c r="C55" s="60"/>
      <c r="D55" s="60"/>
      <c r="E55" s="60"/>
      <c r="F55" s="60"/>
      <c r="G55" s="60"/>
      <c r="H55" s="61"/>
      <c r="I55" s="61"/>
      <c r="J55" s="61"/>
      <c r="K55" s="61"/>
      <c r="L55" s="61"/>
      <c r="M55" s="61"/>
      <c r="N55" s="25"/>
      <c r="O55" s="25"/>
      <c r="P55" s="25"/>
      <c r="Q55" s="61"/>
      <c r="R55" s="61"/>
      <c r="S55" s="62"/>
      <c r="T55" s="63">
        <f t="shared" si="2"/>
        <v>0</v>
      </c>
      <c r="U55" s="25"/>
      <c r="V55" s="28">
        <f t="shared" si="15"/>
        <v>0</v>
      </c>
    </row>
    <row r="56" spans="1:22" ht="11.25" hidden="1" thickBot="1">
      <c r="A56" s="64"/>
      <c r="B56" s="65"/>
      <c r="C56" s="65"/>
      <c r="D56" s="65"/>
      <c r="E56" s="65"/>
      <c r="F56" s="65"/>
      <c r="G56" s="65"/>
      <c r="H56" s="66"/>
      <c r="I56" s="66"/>
      <c r="J56" s="66"/>
      <c r="K56" s="66"/>
      <c r="L56" s="66"/>
      <c r="M56" s="66"/>
      <c r="N56" s="57"/>
      <c r="O56" s="57"/>
      <c r="P56" s="57"/>
      <c r="Q56" s="66"/>
      <c r="R56" s="66"/>
      <c r="S56" s="67"/>
      <c r="T56" s="68">
        <f t="shared" si="2"/>
        <v>0</v>
      </c>
      <c r="U56" s="57"/>
      <c r="V56" s="58">
        <f t="shared" si="15"/>
        <v>0</v>
      </c>
    </row>
    <row r="57" spans="1:22" s="14" customFormat="1" ht="9.75" hidden="1">
      <c r="A57" s="7" t="s">
        <v>80</v>
      </c>
      <c r="B57" s="8"/>
      <c r="C57" s="8"/>
      <c r="D57" s="9"/>
      <c r="E57" s="8"/>
      <c r="F57" s="8"/>
      <c r="G57" s="8"/>
      <c r="H57" s="10">
        <f>H58+H61</f>
        <v>0</v>
      </c>
      <c r="I57" s="10">
        <f t="shared" ref="I57:V57" si="16">I58+I61</f>
        <v>0</v>
      </c>
      <c r="J57" s="10">
        <f t="shared" si="16"/>
        <v>0</v>
      </c>
      <c r="K57" s="10">
        <f t="shared" si="16"/>
        <v>0</v>
      </c>
      <c r="L57" s="10">
        <f t="shared" si="16"/>
        <v>0</v>
      </c>
      <c r="M57" s="10">
        <f t="shared" si="16"/>
        <v>0</v>
      </c>
      <c r="N57" s="10">
        <f t="shared" si="16"/>
        <v>0</v>
      </c>
      <c r="O57" s="10">
        <f t="shared" si="16"/>
        <v>0</v>
      </c>
      <c r="P57" s="10">
        <f t="shared" si="16"/>
        <v>0</v>
      </c>
      <c r="Q57" s="10">
        <f t="shared" si="16"/>
        <v>0</v>
      </c>
      <c r="R57" s="10">
        <f t="shared" si="16"/>
        <v>0</v>
      </c>
      <c r="S57" s="11">
        <f t="shared" si="16"/>
        <v>0</v>
      </c>
      <c r="T57" s="12">
        <f t="shared" si="16"/>
        <v>0</v>
      </c>
      <c r="U57" s="10">
        <f t="shared" si="16"/>
        <v>0</v>
      </c>
      <c r="V57" s="13">
        <f t="shared" si="16"/>
        <v>0</v>
      </c>
    </row>
    <row r="58" spans="1:22" ht="42" hidden="1">
      <c r="A58" s="15" t="s">
        <v>81</v>
      </c>
      <c r="B58" s="17" t="s">
        <v>29</v>
      </c>
      <c r="C58" s="17" t="s">
        <v>30</v>
      </c>
      <c r="D58" s="16" t="s">
        <v>82</v>
      </c>
      <c r="E58" s="17"/>
      <c r="F58" s="17"/>
      <c r="G58" s="17"/>
      <c r="H58" s="32">
        <f>SUM(H59:H60)</f>
        <v>0</v>
      </c>
      <c r="I58" s="32">
        <f t="shared" ref="I58:V58" si="17">SUM(I59:I60)</f>
        <v>0</v>
      </c>
      <c r="J58" s="32">
        <f t="shared" si="17"/>
        <v>0</v>
      </c>
      <c r="K58" s="32">
        <f t="shared" si="17"/>
        <v>0</v>
      </c>
      <c r="L58" s="32">
        <f t="shared" si="17"/>
        <v>0</v>
      </c>
      <c r="M58" s="32">
        <f t="shared" si="17"/>
        <v>0</v>
      </c>
      <c r="N58" s="32">
        <f t="shared" si="17"/>
        <v>0</v>
      </c>
      <c r="O58" s="32">
        <f t="shared" si="17"/>
        <v>0</v>
      </c>
      <c r="P58" s="32">
        <f t="shared" si="17"/>
        <v>0</v>
      </c>
      <c r="Q58" s="32">
        <f t="shared" si="17"/>
        <v>0</v>
      </c>
      <c r="R58" s="32">
        <f t="shared" si="17"/>
        <v>0</v>
      </c>
      <c r="S58" s="33">
        <f t="shared" si="17"/>
        <v>0</v>
      </c>
      <c r="T58" s="34">
        <f t="shared" si="17"/>
        <v>0</v>
      </c>
      <c r="U58" s="32">
        <f t="shared" si="17"/>
        <v>0</v>
      </c>
      <c r="V58" s="35">
        <f t="shared" si="17"/>
        <v>0</v>
      </c>
    </row>
    <row r="59" spans="1:22" hidden="1">
      <c r="A59" s="59"/>
      <c r="B59" s="60"/>
      <c r="C59" s="60"/>
      <c r="D59" s="60"/>
      <c r="E59" s="60"/>
      <c r="F59" s="60"/>
      <c r="G59" s="60"/>
      <c r="H59" s="61"/>
      <c r="I59" s="61"/>
      <c r="J59" s="61"/>
      <c r="K59" s="61"/>
      <c r="L59" s="61"/>
      <c r="M59" s="61"/>
      <c r="N59" s="25"/>
      <c r="O59" s="25"/>
      <c r="P59" s="25"/>
      <c r="Q59" s="61"/>
      <c r="R59" s="61"/>
      <c r="S59" s="62"/>
      <c r="T59" s="63">
        <f t="shared" si="2"/>
        <v>0</v>
      </c>
      <c r="U59" s="25"/>
      <c r="V59" s="28">
        <f t="shared" ref="V59:V60" si="18">U59-T59</f>
        <v>0</v>
      </c>
    </row>
    <row r="60" spans="1:22" hidden="1">
      <c r="A60" s="59"/>
      <c r="B60" s="60"/>
      <c r="C60" s="60"/>
      <c r="D60" s="60"/>
      <c r="E60" s="60"/>
      <c r="F60" s="60"/>
      <c r="G60" s="60"/>
      <c r="H60" s="61"/>
      <c r="I60" s="61"/>
      <c r="J60" s="61"/>
      <c r="K60" s="61"/>
      <c r="L60" s="61"/>
      <c r="M60" s="61"/>
      <c r="N60" s="25"/>
      <c r="O60" s="25"/>
      <c r="P60" s="25"/>
      <c r="Q60" s="61"/>
      <c r="R60" s="61"/>
      <c r="S60" s="62"/>
      <c r="T60" s="63">
        <f t="shared" si="2"/>
        <v>0</v>
      </c>
      <c r="U60" s="25"/>
      <c r="V60" s="28">
        <f t="shared" si="18"/>
        <v>0</v>
      </c>
    </row>
    <row r="61" spans="1:22" ht="42" hidden="1">
      <c r="A61" s="15" t="s">
        <v>83</v>
      </c>
      <c r="B61" s="17" t="s">
        <v>29</v>
      </c>
      <c r="C61" s="17" t="s">
        <v>30</v>
      </c>
      <c r="D61" s="16" t="s">
        <v>84</v>
      </c>
      <c r="E61" s="17"/>
      <c r="F61" s="17"/>
      <c r="G61" s="17"/>
      <c r="H61" s="32">
        <f>SUM(H62:H65)</f>
        <v>0</v>
      </c>
      <c r="I61" s="32">
        <f t="shared" ref="I61:V61" si="19">SUM(I62:I65)</f>
        <v>0</v>
      </c>
      <c r="J61" s="32">
        <f t="shared" si="19"/>
        <v>0</v>
      </c>
      <c r="K61" s="32">
        <f t="shared" si="19"/>
        <v>0</v>
      </c>
      <c r="L61" s="32">
        <f t="shared" si="19"/>
        <v>0</v>
      </c>
      <c r="M61" s="32">
        <f t="shared" si="19"/>
        <v>0</v>
      </c>
      <c r="N61" s="32">
        <f t="shared" si="19"/>
        <v>0</v>
      </c>
      <c r="O61" s="32">
        <f t="shared" si="19"/>
        <v>0</v>
      </c>
      <c r="P61" s="32">
        <f t="shared" si="19"/>
        <v>0</v>
      </c>
      <c r="Q61" s="32">
        <f t="shared" si="19"/>
        <v>0</v>
      </c>
      <c r="R61" s="32">
        <f t="shared" si="19"/>
        <v>0</v>
      </c>
      <c r="S61" s="33">
        <f t="shared" si="19"/>
        <v>0</v>
      </c>
      <c r="T61" s="34">
        <f t="shared" si="19"/>
        <v>0</v>
      </c>
      <c r="U61" s="32">
        <f t="shared" si="19"/>
        <v>0</v>
      </c>
      <c r="V61" s="35">
        <f t="shared" si="19"/>
        <v>0</v>
      </c>
    </row>
    <row r="62" spans="1:22" hidden="1">
      <c r="A62" s="59" t="s">
        <v>85</v>
      </c>
      <c r="B62" s="60"/>
      <c r="C62" s="60"/>
      <c r="D62" s="60"/>
      <c r="E62" s="60"/>
      <c r="F62" s="60"/>
      <c r="G62" s="60"/>
      <c r="H62" s="61"/>
      <c r="I62" s="61"/>
      <c r="J62" s="61"/>
      <c r="K62" s="61"/>
      <c r="L62" s="61"/>
      <c r="M62" s="61"/>
      <c r="N62" s="25"/>
      <c r="O62" s="25"/>
      <c r="P62" s="25"/>
      <c r="Q62" s="61"/>
      <c r="R62" s="61"/>
      <c r="S62" s="62"/>
      <c r="T62" s="63">
        <f t="shared" si="2"/>
        <v>0</v>
      </c>
      <c r="U62" s="25"/>
      <c r="V62" s="28">
        <f t="shared" ref="V62:V65" si="20">U62-T62</f>
        <v>0</v>
      </c>
    </row>
    <row r="63" spans="1:22" hidden="1">
      <c r="A63" s="59"/>
      <c r="B63" s="60"/>
      <c r="C63" s="60"/>
      <c r="D63" s="60"/>
      <c r="E63" s="60"/>
      <c r="F63" s="60"/>
      <c r="G63" s="60"/>
      <c r="H63" s="61"/>
      <c r="I63" s="61"/>
      <c r="J63" s="61"/>
      <c r="K63" s="61"/>
      <c r="L63" s="61"/>
      <c r="M63" s="61"/>
      <c r="N63" s="25"/>
      <c r="O63" s="25"/>
      <c r="P63" s="25"/>
      <c r="Q63" s="61"/>
      <c r="R63" s="61"/>
      <c r="S63" s="62"/>
      <c r="T63" s="63">
        <f t="shared" si="2"/>
        <v>0</v>
      </c>
      <c r="U63" s="25"/>
      <c r="V63" s="28">
        <f t="shared" si="20"/>
        <v>0</v>
      </c>
    </row>
    <row r="64" spans="1:22" hidden="1">
      <c r="A64" s="59"/>
      <c r="B64" s="60"/>
      <c r="C64" s="60"/>
      <c r="D64" s="60"/>
      <c r="E64" s="60"/>
      <c r="F64" s="60"/>
      <c r="G64" s="60"/>
      <c r="H64" s="61"/>
      <c r="I64" s="61"/>
      <c r="J64" s="61"/>
      <c r="K64" s="61"/>
      <c r="L64" s="61"/>
      <c r="M64" s="61"/>
      <c r="N64" s="25"/>
      <c r="O64" s="25"/>
      <c r="P64" s="25"/>
      <c r="Q64" s="61"/>
      <c r="R64" s="61"/>
      <c r="S64" s="62"/>
      <c r="T64" s="63">
        <f t="shared" si="2"/>
        <v>0</v>
      </c>
      <c r="U64" s="25"/>
      <c r="V64" s="28">
        <f t="shared" si="20"/>
        <v>0</v>
      </c>
    </row>
    <row r="65" spans="1:22" ht="11.25" hidden="1" thickBot="1">
      <c r="A65" s="52"/>
      <c r="B65" s="53"/>
      <c r="C65" s="53"/>
      <c r="D65" s="53"/>
      <c r="E65" s="53"/>
      <c r="F65" s="53"/>
      <c r="G65" s="53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5"/>
      <c r="T65" s="56">
        <f t="shared" si="2"/>
        <v>0</v>
      </c>
      <c r="U65" s="57"/>
      <c r="V65" s="58">
        <f t="shared" si="20"/>
        <v>0</v>
      </c>
    </row>
    <row r="66" spans="1:22" s="14" customFormat="1" ht="39" hidden="1">
      <c r="A66" s="7" t="s">
        <v>86</v>
      </c>
      <c r="B66" s="8" t="s">
        <v>29</v>
      </c>
      <c r="C66" s="8" t="s">
        <v>30</v>
      </c>
      <c r="D66" s="8"/>
      <c r="E66" s="8"/>
      <c r="F66" s="8"/>
      <c r="G66" s="8"/>
      <c r="H66" s="69">
        <f>SUM(H67:H76)</f>
        <v>0</v>
      </c>
      <c r="I66" s="69">
        <f t="shared" ref="I66:V66" si="21">SUM(I67:I76)</f>
        <v>0</v>
      </c>
      <c r="J66" s="69">
        <f t="shared" si="21"/>
        <v>0</v>
      </c>
      <c r="K66" s="69">
        <f t="shared" si="21"/>
        <v>0</v>
      </c>
      <c r="L66" s="69">
        <f t="shared" si="21"/>
        <v>0</v>
      </c>
      <c r="M66" s="69">
        <f t="shared" si="21"/>
        <v>0</v>
      </c>
      <c r="N66" s="69">
        <f t="shared" si="21"/>
        <v>0</v>
      </c>
      <c r="O66" s="69">
        <f t="shared" si="21"/>
        <v>0</v>
      </c>
      <c r="P66" s="69">
        <f t="shared" si="21"/>
        <v>0</v>
      </c>
      <c r="Q66" s="69">
        <f t="shared" si="21"/>
        <v>0</v>
      </c>
      <c r="R66" s="69">
        <f t="shared" si="21"/>
        <v>0</v>
      </c>
      <c r="S66" s="70">
        <f t="shared" si="21"/>
        <v>0</v>
      </c>
      <c r="T66" s="71">
        <f t="shared" si="21"/>
        <v>0</v>
      </c>
      <c r="U66" s="69">
        <f t="shared" si="21"/>
        <v>0</v>
      </c>
      <c r="V66" s="72">
        <f t="shared" si="21"/>
        <v>0</v>
      </c>
    </row>
    <row r="67" spans="1:22" ht="2.25" hidden="1" customHeight="1">
      <c r="A67" s="22" t="s">
        <v>87</v>
      </c>
      <c r="B67" s="23" t="s">
        <v>29</v>
      </c>
      <c r="C67" s="23" t="s">
        <v>30</v>
      </c>
      <c r="D67" s="23" t="s">
        <v>88</v>
      </c>
      <c r="E67" s="23"/>
      <c r="F67" s="23" t="s">
        <v>71</v>
      </c>
      <c r="G67" s="23" t="s">
        <v>89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30"/>
      <c r="T67" s="31">
        <f t="shared" si="2"/>
        <v>0</v>
      </c>
      <c r="U67" s="25"/>
      <c r="V67" s="28">
        <f t="shared" ref="V67:V76" si="22">U67-T67</f>
        <v>0</v>
      </c>
    </row>
    <row r="68" spans="1:22" ht="42" hidden="1" customHeight="1">
      <c r="A68" s="22" t="s">
        <v>90</v>
      </c>
      <c r="B68" s="23" t="s">
        <v>29</v>
      </c>
      <c r="C68" s="23" t="s">
        <v>30</v>
      </c>
      <c r="D68" s="23" t="s">
        <v>91</v>
      </c>
      <c r="E68" s="23"/>
      <c r="F68" s="23" t="s">
        <v>92</v>
      </c>
      <c r="G68" s="23" t="s">
        <v>93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30"/>
      <c r="T68" s="31">
        <f t="shared" si="2"/>
        <v>0</v>
      </c>
      <c r="U68" s="25"/>
      <c r="V68" s="28">
        <f t="shared" si="22"/>
        <v>0</v>
      </c>
    </row>
    <row r="69" spans="1:22" ht="42" hidden="1" customHeight="1">
      <c r="A69" s="22" t="s">
        <v>94</v>
      </c>
      <c r="B69" s="23" t="s">
        <v>29</v>
      </c>
      <c r="C69" s="23" t="s">
        <v>30</v>
      </c>
      <c r="D69" s="23" t="s">
        <v>95</v>
      </c>
      <c r="E69" s="23"/>
      <c r="F69" s="23" t="s">
        <v>71</v>
      </c>
      <c r="G69" s="23" t="s">
        <v>96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30"/>
      <c r="T69" s="31">
        <f t="shared" si="2"/>
        <v>0</v>
      </c>
      <c r="U69" s="25"/>
      <c r="V69" s="28">
        <f t="shared" si="22"/>
        <v>0</v>
      </c>
    </row>
    <row r="70" spans="1:22" ht="42" hidden="1" customHeight="1">
      <c r="A70" s="22" t="s">
        <v>97</v>
      </c>
      <c r="B70" s="23" t="s">
        <v>29</v>
      </c>
      <c r="C70" s="23" t="s">
        <v>98</v>
      </c>
      <c r="D70" s="23" t="s">
        <v>99</v>
      </c>
      <c r="E70" s="23"/>
      <c r="F70" s="23" t="s">
        <v>71</v>
      </c>
      <c r="G70" s="2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30"/>
      <c r="T70" s="31">
        <f t="shared" si="2"/>
        <v>0</v>
      </c>
      <c r="U70" s="25"/>
      <c r="V70" s="28">
        <f t="shared" si="22"/>
        <v>0</v>
      </c>
    </row>
    <row r="71" spans="1:22" ht="31.5" hidden="1" customHeight="1">
      <c r="A71" s="22" t="s">
        <v>100</v>
      </c>
      <c r="B71" s="37" t="s">
        <v>29</v>
      </c>
      <c r="C71" s="37" t="s">
        <v>30</v>
      </c>
      <c r="D71" s="37" t="s">
        <v>101</v>
      </c>
      <c r="E71" s="23"/>
      <c r="F71" s="37" t="s">
        <v>32</v>
      </c>
      <c r="G71" s="37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30"/>
      <c r="T71" s="31">
        <f t="shared" si="2"/>
        <v>0</v>
      </c>
      <c r="U71" s="25"/>
      <c r="V71" s="28">
        <f t="shared" si="22"/>
        <v>0</v>
      </c>
    </row>
    <row r="72" spans="1:22" hidden="1">
      <c r="A72" s="22" t="s">
        <v>102</v>
      </c>
      <c r="B72" s="144" t="s">
        <v>29</v>
      </c>
      <c r="C72" s="144" t="s">
        <v>30</v>
      </c>
      <c r="D72" s="144" t="s">
        <v>101</v>
      </c>
      <c r="E72" s="73"/>
      <c r="F72" s="144" t="s">
        <v>71</v>
      </c>
      <c r="G72" s="144" t="s">
        <v>96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30"/>
      <c r="T72" s="31">
        <f t="shared" si="2"/>
        <v>0</v>
      </c>
      <c r="U72" s="25"/>
      <c r="V72" s="28">
        <f t="shared" si="22"/>
        <v>0</v>
      </c>
    </row>
    <row r="73" spans="1:22" hidden="1">
      <c r="A73" s="22" t="s">
        <v>103</v>
      </c>
      <c r="B73" s="145"/>
      <c r="C73" s="145"/>
      <c r="D73" s="145"/>
      <c r="E73" s="73"/>
      <c r="F73" s="145"/>
      <c r="G73" s="145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30"/>
      <c r="T73" s="31">
        <f t="shared" si="2"/>
        <v>0</v>
      </c>
      <c r="U73" s="25"/>
      <c r="V73" s="28">
        <f t="shared" si="22"/>
        <v>0</v>
      </c>
    </row>
    <row r="74" spans="1:22" hidden="1">
      <c r="A74" s="22" t="s">
        <v>104</v>
      </c>
      <c r="B74" s="145"/>
      <c r="C74" s="145"/>
      <c r="D74" s="145"/>
      <c r="E74" s="73"/>
      <c r="F74" s="145"/>
      <c r="G74" s="145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  <c r="T74" s="31">
        <f t="shared" si="2"/>
        <v>0</v>
      </c>
      <c r="U74" s="25"/>
      <c r="V74" s="28">
        <f t="shared" si="22"/>
        <v>0</v>
      </c>
    </row>
    <row r="75" spans="1:22" hidden="1">
      <c r="A75" s="22" t="s">
        <v>105</v>
      </c>
      <c r="B75" s="145"/>
      <c r="C75" s="145"/>
      <c r="D75" s="145"/>
      <c r="E75" s="73"/>
      <c r="F75" s="145"/>
      <c r="G75" s="145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30"/>
      <c r="T75" s="31">
        <f t="shared" ref="T75:T133" si="23">SUM(H75:S75)</f>
        <v>0</v>
      </c>
      <c r="U75" s="25"/>
      <c r="V75" s="28">
        <f t="shared" si="22"/>
        <v>0</v>
      </c>
    </row>
    <row r="76" spans="1:22" ht="11.25" hidden="1" thickBot="1">
      <c r="A76" s="52" t="s">
        <v>106</v>
      </c>
      <c r="B76" s="146"/>
      <c r="C76" s="146"/>
      <c r="D76" s="146"/>
      <c r="E76" s="53"/>
      <c r="F76" s="146"/>
      <c r="G76" s="146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5"/>
      <c r="T76" s="56">
        <f t="shared" si="23"/>
        <v>0</v>
      </c>
      <c r="U76" s="57"/>
      <c r="V76" s="58">
        <f t="shared" si="22"/>
        <v>0</v>
      </c>
    </row>
    <row r="77" spans="1:22" s="14" customFormat="1" ht="39">
      <c r="A77" s="7" t="s">
        <v>107</v>
      </c>
      <c r="B77" s="8" t="s">
        <v>29</v>
      </c>
      <c r="C77" s="8" t="s">
        <v>108</v>
      </c>
      <c r="D77" s="8" t="s">
        <v>109</v>
      </c>
      <c r="E77" s="8"/>
      <c r="F77" s="8"/>
      <c r="G77" s="8"/>
      <c r="H77" s="69">
        <f t="shared" ref="H77:V77" si="24">SUM(H78:H84)</f>
        <v>22314.84</v>
      </c>
      <c r="I77" s="69">
        <f t="shared" si="24"/>
        <v>0</v>
      </c>
      <c r="J77" s="69">
        <f t="shared" si="24"/>
        <v>0</v>
      </c>
      <c r="K77" s="69">
        <f t="shared" si="24"/>
        <v>0</v>
      </c>
      <c r="L77" s="69">
        <f t="shared" si="24"/>
        <v>0</v>
      </c>
      <c r="M77" s="69">
        <f t="shared" si="24"/>
        <v>0</v>
      </c>
      <c r="N77" s="69">
        <f t="shared" si="24"/>
        <v>0</v>
      </c>
      <c r="O77" s="69">
        <f t="shared" si="24"/>
        <v>0</v>
      </c>
      <c r="P77" s="69">
        <f t="shared" si="24"/>
        <v>0</v>
      </c>
      <c r="Q77" s="69">
        <f t="shared" si="24"/>
        <v>0</v>
      </c>
      <c r="R77" s="69">
        <f t="shared" si="24"/>
        <v>0</v>
      </c>
      <c r="S77" s="70">
        <f t="shared" si="24"/>
        <v>0</v>
      </c>
      <c r="T77" s="71">
        <f t="shared" si="24"/>
        <v>22314.84</v>
      </c>
      <c r="U77" s="69">
        <f t="shared" si="24"/>
        <v>23127</v>
      </c>
      <c r="V77" s="72">
        <f t="shared" si="24"/>
        <v>812.15999999999985</v>
      </c>
    </row>
    <row r="78" spans="1:22" ht="42">
      <c r="A78" s="22" t="s">
        <v>110</v>
      </c>
      <c r="B78" s="23" t="s">
        <v>29</v>
      </c>
      <c r="C78" s="23" t="s">
        <v>108</v>
      </c>
      <c r="D78" s="23" t="s">
        <v>109</v>
      </c>
      <c r="E78" s="23"/>
      <c r="F78" s="23" t="s">
        <v>32</v>
      </c>
      <c r="G78" s="23"/>
      <c r="H78" s="29">
        <v>19914.84</v>
      </c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30"/>
      <c r="T78" s="31">
        <f>SUM(H78:S78)</f>
        <v>19914.84</v>
      </c>
      <c r="U78" s="25">
        <v>20727</v>
      </c>
      <c r="V78" s="28">
        <f t="shared" ref="V78:V84" si="25">U78-T78</f>
        <v>812.15999999999985</v>
      </c>
    </row>
    <row r="79" spans="1:22" ht="10.5" customHeight="1">
      <c r="A79" s="22" t="s">
        <v>111</v>
      </c>
      <c r="B79" s="23" t="s">
        <v>29</v>
      </c>
      <c r="C79" s="23" t="s">
        <v>108</v>
      </c>
      <c r="D79" s="23" t="s">
        <v>109</v>
      </c>
      <c r="E79" s="23"/>
      <c r="F79" s="23" t="s">
        <v>32</v>
      </c>
      <c r="G79" s="23"/>
      <c r="H79" s="29">
        <v>2400</v>
      </c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30"/>
      <c r="T79" s="31">
        <f t="shared" ref="T79:T82" si="26">SUM(H79:S79)</f>
        <v>2400</v>
      </c>
      <c r="U79" s="25">
        <v>2400</v>
      </c>
      <c r="V79" s="28">
        <f t="shared" si="25"/>
        <v>0</v>
      </c>
    </row>
    <row r="80" spans="1:22" ht="0.75" customHeight="1">
      <c r="A80" s="22" t="s">
        <v>112</v>
      </c>
      <c r="B80" s="23" t="s">
        <v>29</v>
      </c>
      <c r="C80" s="23" t="s">
        <v>108</v>
      </c>
      <c r="D80" s="23" t="s">
        <v>109</v>
      </c>
      <c r="E80" s="23"/>
      <c r="F80" s="23" t="s">
        <v>32</v>
      </c>
      <c r="G80" s="2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30"/>
      <c r="T80" s="31">
        <f t="shared" si="26"/>
        <v>0</v>
      </c>
      <c r="U80" s="25"/>
      <c r="V80" s="28">
        <f t="shared" si="25"/>
        <v>0</v>
      </c>
    </row>
    <row r="81" spans="1:22" ht="42" hidden="1">
      <c r="A81" s="22" t="s">
        <v>113</v>
      </c>
      <c r="B81" s="23" t="s">
        <v>29</v>
      </c>
      <c r="C81" s="23" t="s">
        <v>108</v>
      </c>
      <c r="D81" s="23" t="s">
        <v>109</v>
      </c>
      <c r="E81" s="23"/>
      <c r="F81" s="23" t="s">
        <v>32</v>
      </c>
      <c r="G81" s="2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30"/>
      <c r="T81" s="31">
        <f t="shared" si="26"/>
        <v>0</v>
      </c>
      <c r="U81" s="25"/>
      <c r="V81" s="28">
        <f t="shared" si="25"/>
        <v>0</v>
      </c>
    </row>
    <row r="82" spans="1:22" ht="42" hidden="1">
      <c r="A82" s="22" t="s">
        <v>114</v>
      </c>
      <c r="B82" s="23" t="s">
        <v>29</v>
      </c>
      <c r="C82" s="23" t="s">
        <v>108</v>
      </c>
      <c r="D82" s="23" t="s">
        <v>109</v>
      </c>
      <c r="E82" s="23"/>
      <c r="F82" s="23" t="s">
        <v>71</v>
      </c>
      <c r="G82" s="23" t="s">
        <v>115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30"/>
      <c r="T82" s="31">
        <f t="shared" si="26"/>
        <v>0</v>
      </c>
      <c r="U82" s="25"/>
      <c r="V82" s="28">
        <f t="shared" si="25"/>
        <v>0</v>
      </c>
    </row>
    <row r="83" spans="1:22" ht="31.5" hidden="1" customHeight="1">
      <c r="A83" s="22" t="s">
        <v>116</v>
      </c>
      <c r="B83" s="23" t="s">
        <v>29</v>
      </c>
      <c r="C83" s="23" t="s">
        <v>108</v>
      </c>
      <c r="D83" s="23" t="s">
        <v>109</v>
      </c>
      <c r="E83" s="23"/>
      <c r="F83" s="23" t="s">
        <v>71</v>
      </c>
      <c r="G83" s="23" t="s">
        <v>117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30"/>
      <c r="T83" s="31">
        <f t="shared" si="23"/>
        <v>0</v>
      </c>
      <c r="U83" s="25"/>
      <c r="V83" s="28">
        <f t="shared" si="25"/>
        <v>0</v>
      </c>
    </row>
    <row r="84" spans="1:22" ht="42.75" hidden="1" thickBot="1">
      <c r="A84" s="52" t="s">
        <v>118</v>
      </c>
      <c r="B84" s="23" t="s">
        <v>29</v>
      </c>
      <c r="C84" s="23" t="s">
        <v>108</v>
      </c>
      <c r="D84" s="23" t="s">
        <v>109</v>
      </c>
      <c r="E84" s="23"/>
      <c r="F84" s="23" t="s">
        <v>71</v>
      </c>
      <c r="G84" s="23" t="s">
        <v>117</v>
      </c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5"/>
      <c r="T84" s="56">
        <f t="shared" si="23"/>
        <v>0</v>
      </c>
      <c r="U84" s="57"/>
      <c r="V84" s="58">
        <f t="shared" si="25"/>
        <v>0</v>
      </c>
    </row>
    <row r="85" spans="1:22" s="14" customFormat="1" ht="39">
      <c r="A85" s="7" t="s">
        <v>119</v>
      </c>
      <c r="B85" s="8" t="s">
        <v>29</v>
      </c>
      <c r="C85" s="8" t="s">
        <v>108</v>
      </c>
      <c r="D85" s="8" t="s">
        <v>120</v>
      </c>
      <c r="E85" s="8"/>
      <c r="F85" s="8" t="s">
        <v>32</v>
      </c>
      <c r="G85" s="8"/>
      <c r="H85" s="69">
        <f>H86+H91+H97+H100</f>
        <v>48000</v>
      </c>
      <c r="I85" s="69">
        <f t="shared" ref="I85:V85" si="27">I86+I91+I97+I100</f>
        <v>0</v>
      </c>
      <c r="J85" s="69">
        <f t="shared" si="27"/>
        <v>0</v>
      </c>
      <c r="K85" s="69">
        <f t="shared" si="27"/>
        <v>0</v>
      </c>
      <c r="L85" s="69">
        <f t="shared" si="27"/>
        <v>0</v>
      </c>
      <c r="M85" s="69">
        <f t="shared" si="27"/>
        <v>0</v>
      </c>
      <c r="N85" s="69">
        <f t="shared" si="27"/>
        <v>0</v>
      </c>
      <c r="O85" s="69">
        <f t="shared" si="27"/>
        <v>0</v>
      </c>
      <c r="P85" s="69">
        <f t="shared" si="27"/>
        <v>0</v>
      </c>
      <c r="Q85" s="69">
        <f t="shared" si="27"/>
        <v>0</v>
      </c>
      <c r="R85" s="69">
        <f t="shared" si="27"/>
        <v>0</v>
      </c>
      <c r="S85" s="70">
        <f t="shared" si="27"/>
        <v>0</v>
      </c>
      <c r="T85" s="71">
        <f t="shared" si="27"/>
        <v>48000</v>
      </c>
      <c r="U85" s="69">
        <f t="shared" si="27"/>
        <v>115000</v>
      </c>
      <c r="V85" s="72">
        <f t="shared" si="27"/>
        <v>67000</v>
      </c>
    </row>
    <row r="86" spans="1:22" ht="42">
      <c r="A86" s="15" t="s">
        <v>121</v>
      </c>
      <c r="B86" s="17" t="s">
        <v>29</v>
      </c>
      <c r="C86" s="17" t="s">
        <v>108</v>
      </c>
      <c r="D86" s="16" t="s">
        <v>120</v>
      </c>
      <c r="E86" s="17"/>
      <c r="F86" s="17" t="s">
        <v>41</v>
      </c>
      <c r="G86" s="17"/>
      <c r="H86" s="32">
        <f>SUM(H87:H90)</f>
        <v>48000</v>
      </c>
      <c r="I86" s="32">
        <f t="shared" ref="I86:V86" si="28">SUM(I87:I90)</f>
        <v>0</v>
      </c>
      <c r="J86" s="32">
        <f t="shared" si="28"/>
        <v>0</v>
      </c>
      <c r="K86" s="32">
        <f t="shared" si="28"/>
        <v>0</v>
      </c>
      <c r="L86" s="32">
        <f t="shared" si="28"/>
        <v>0</v>
      </c>
      <c r="M86" s="32">
        <f t="shared" si="28"/>
        <v>0</v>
      </c>
      <c r="N86" s="32">
        <f t="shared" si="28"/>
        <v>0</v>
      </c>
      <c r="O86" s="32">
        <f t="shared" si="28"/>
        <v>0</v>
      </c>
      <c r="P86" s="32">
        <f t="shared" si="28"/>
        <v>0</v>
      </c>
      <c r="Q86" s="32">
        <f t="shared" si="28"/>
        <v>0</v>
      </c>
      <c r="R86" s="32">
        <f t="shared" si="28"/>
        <v>0</v>
      </c>
      <c r="S86" s="33">
        <f t="shared" si="28"/>
        <v>0</v>
      </c>
      <c r="T86" s="34">
        <f t="shared" si="28"/>
        <v>48000</v>
      </c>
      <c r="U86" s="32">
        <f t="shared" si="28"/>
        <v>48000</v>
      </c>
      <c r="V86" s="35">
        <f t="shared" si="28"/>
        <v>0</v>
      </c>
    </row>
    <row r="87" spans="1:22">
      <c r="A87" s="22" t="s">
        <v>122</v>
      </c>
      <c r="B87" s="23"/>
      <c r="C87" s="23"/>
      <c r="D87" s="23"/>
      <c r="E87" s="23"/>
      <c r="F87" s="23"/>
      <c r="G87" s="2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30"/>
      <c r="T87" s="31">
        <f t="shared" si="23"/>
        <v>0</v>
      </c>
      <c r="U87" s="25"/>
      <c r="V87" s="28">
        <f t="shared" ref="V87:V90" si="29">U87-T87</f>
        <v>0</v>
      </c>
    </row>
    <row r="88" spans="1:22">
      <c r="A88" s="22" t="s">
        <v>123</v>
      </c>
      <c r="B88" s="23"/>
      <c r="C88" s="23"/>
      <c r="D88" s="23"/>
      <c r="E88" s="23"/>
      <c r="F88" s="23"/>
      <c r="G88" s="23"/>
      <c r="H88" s="29">
        <v>48000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30"/>
      <c r="T88" s="31">
        <f t="shared" si="23"/>
        <v>48000</v>
      </c>
      <c r="U88" s="25">
        <v>48000</v>
      </c>
      <c r="V88" s="28">
        <f t="shared" si="29"/>
        <v>0</v>
      </c>
    </row>
    <row r="89" spans="1:22">
      <c r="A89" s="22"/>
      <c r="B89" s="23"/>
      <c r="C89" s="23"/>
      <c r="D89" s="23"/>
      <c r="E89" s="23"/>
      <c r="F89" s="23"/>
      <c r="G89" s="2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30"/>
      <c r="T89" s="31">
        <f t="shared" si="23"/>
        <v>0</v>
      </c>
      <c r="U89" s="25"/>
      <c r="V89" s="28">
        <f t="shared" si="29"/>
        <v>0</v>
      </c>
    </row>
    <row r="90" spans="1:22">
      <c r="A90" s="22"/>
      <c r="B90" s="23"/>
      <c r="C90" s="23"/>
      <c r="D90" s="23"/>
      <c r="E90" s="23"/>
      <c r="F90" s="23"/>
      <c r="G90" s="2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30"/>
      <c r="T90" s="31">
        <f t="shared" si="23"/>
        <v>0</v>
      </c>
      <c r="U90" s="25"/>
      <c r="V90" s="28">
        <f t="shared" si="29"/>
        <v>0</v>
      </c>
    </row>
    <row r="91" spans="1:22" ht="42">
      <c r="A91" s="15" t="s">
        <v>124</v>
      </c>
      <c r="B91" s="17" t="s">
        <v>29</v>
      </c>
      <c r="C91" s="17" t="s">
        <v>108</v>
      </c>
      <c r="D91" s="16" t="s">
        <v>120</v>
      </c>
      <c r="E91" s="17"/>
      <c r="F91" s="17" t="s">
        <v>50</v>
      </c>
      <c r="G91" s="17"/>
      <c r="H91" s="32">
        <f>SUM(H92:H96)</f>
        <v>0</v>
      </c>
      <c r="I91" s="32">
        <f t="shared" ref="I91:V91" si="30">SUM(I92:I96)</f>
        <v>0</v>
      </c>
      <c r="J91" s="32">
        <f t="shared" si="30"/>
        <v>0</v>
      </c>
      <c r="K91" s="32">
        <f t="shared" si="30"/>
        <v>0</v>
      </c>
      <c r="L91" s="32">
        <f t="shared" si="30"/>
        <v>0</v>
      </c>
      <c r="M91" s="32">
        <f t="shared" si="30"/>
        <v>0</v>
      </c>
      <c r="N91" s="32">
        <f t="shared" si="30"/>
        <v>0</v>
      </c>
      <c r="O91" s="32">
        <f t="shared" si="30"/>
        <v>0</v>
      </c>
      <c r="P91" s="32">
        <f t="shared" si="30"/>
        <v>0</v>
      </c>
      <c r="Q91" s="32">
        <f t="shared" si="30"/>
        <v>0</v>
      </c>
      <c r="R91" s="32">
        <f t="shared" si="30"/>
        <v>0</v>
      </c>
      <c r="S91" s="33">
        <f t="shared" si="30"/>
        <v>0</v>
      </c>
      <c r="T91" s="34">
        <f t="shared" si="30"/>
        <v>0</v>
      </c>
      <c r="U91" s="32">
        <f t="shared" si="30"/>
        <v>0</v>
      </c>
      <c r="V91" s="35">
        <f t="shared" si="30"/>
        <v>0</v>
      </c>
    </row>
    <row r="92" spans="1:22" ht="9.75" customHeight="1">
      <c r="A92" s="22" t="s">
        <v>125</v>
      </c>
      <c r="B92" s="23"/>
      <c r="C92" s="23"/>
      <c r="D92" s="23"/>
      <c r="E92" s="23"/>
      <c r="F92" s="23"/>
      <c r="G92" s="2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30"/>
      <c r="T92" s="31">
        <f t="shared" si="23"/>
        <v>0</v>
      </c>
      <c r="U92" s="74"/>
      <c r="V92" s="75">
        <f t="shared" ref="V92:V96" si="31">U92-T92</f>
        <v>0</v>
      </c>
    </row>
    <row r="93" spans="1:22" ht="1.5" hidden="1" customHeight="1">
      <c r="A93" s="22"/>
      <c r="B93" s="23"/>
      <c r="C93" s="23"/>
      <c r="D93" s="23"/>
      <c r="E93" s="23"/>
      <c r="F93" s="23"/>
      <c r="G93" s="2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30"/>
      <c r="T93" s="31">
        <f t="shared" si="23"/>
        <v>0</v>
      </c>
      <c r="U93" s="74"/>
      <c r="V93" s="75">
        <f t="shared" si="31"/>
        <v>0</v>
      </c>
    </row>
    <row r="94" spans="1:22" hidden="1">
      <c r="A94" s="22"/>
      <c r="B94" s="23"/>
      <c r="C94" s="23"/>
      <c r="D94" s="23"/>
      <c r="E94" s="23"/>
      <c r="F94" s="23"/>
      <c r="G94" s="2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30"/>
      <c r="T94" s="31">
        <f t="shared" si="23"/>
        <v>0</v>
      </c>
      <c r="U94" s="74"/>
      <c r="V94" s="75">
        <f t="shared" si="31"/>
        <v>0</v>
      </c>
    </row>
    <row r="95" spans="1:22" hidden="1">
      <c r="A95" s="22"/>
      <c r="B95" s="23"/>
      <c r="C95" s="23"/>
      <c r="D95" s="23"/>
      <c r="E95" s="23"/>
      <c r="F95" s="23"/>
      <c r="G95" s="2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30"/>
      <c r="T95" s="31">
        <f t="shared" si="23"/>
        <v>0</v>
      </c>
      <c r="U95" s="74"/>
      <c r="V95" s="75">
        <f t="shared" si="31"/>
        <v>0</v>
      </c>
    </row>
    <row r="96" spans="1:22" hidden="1">
      <c r="A96" s="22"/>
      <c r="B96" s="23"/>
      <c r="C96" s="23"/>
      <c r="D96" s="23"/>
      <c r="E96" s="23"/>
      <c r="F96" s="23"/>
      <c r="G96" s="2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30"/>
      <c r="T96" s="31">
        <f t="shared" si="23"/>
        <v>0</v>
      </c>
      <c r="U96" s="74"/>
      <c r="V96" s="75">
        <f t="shared" si="31"/>
        <v>0</v>
      </c>
    </row>
    <row r="97" spans="1:22" ht="11.25" customHeight="1">
      <c r="A97" s="15" t="s">
        <v>126</v>
      </c>
      <c r="B97" s="17" t="s">
        <v>29</v>
      </c>
      <c r="C97" s="17" t="s">
        <v>108</v>
      </c>
      <c r="D97" s="16" t="s">
        <v>127</v>
      </c>
      <c r="E97" s="17"/>
      <c r="F97" s="17" t="s">
        <v>69</v>
      </c>
      <c r="G97" s="17"/>
      <c r="H97" s="32">
        <f>SUM(H98:H99)</f>
        <v>0</v>
      </c>
      <c r="I97" s="32">
        <f t="shared" ref="I97:V97" si="32">SUM(I98:I99)</f>
        <v>0</v>
      </c>
      <c r="J97" s="32">
        <f t="shared" si="32"/>
        <v>0</v>
      </c>
      <c r="K97" s="32">
        <f t="shared" si="32"/>
        <v>0</v>
      </c>
      <c r="L97" s="32">
        <f t="shared" si="32"/>
        <v>0</v>
      </c>
      <c r="M97" s="32">
        <f t="shared" si="32"/>
        <v>0</v>
      </c>
      <c r="N97" s="32">
        <f t="shared" si="32"/>
        <v>0</v>
      </c>
      <c r="O97" s="32">
        <f t="shared" si="32"/>
        <v>0</v>
      </c>
      <c r="P97" s="32">
        <f t="shared" si="32"/>
        <v>0</v>
      </c>
      <c r="Q97" s="32">
        <f t="shared" si="32"/>
        <v>0</v>
      </c>
      <c r="R97" s="32">
        <f t="shared" si="32"/>
        <v>0</v>
      </c>
      <c r="S97" s="33">
        <f t="shared" si="32"/>
        <v>0</v>
      </c>
      <c r="T97" s="34">
        <f t="shared" si="32"/>
        <v>0</v>
      </c>
      <c r="U97" s="32">
        <f t="shared" si="32"/>
        <v>9000</v>
      </c>
      <c r="V97" s="35">
        <f t="shared" si="32"/>
        <v>9000</v>
      </c>
    </row>
    <row r="98" spans="1:22">
      <c r="A98" s="22" t="s">
        <v>128</v>
      </c>
      <c r="B98" s="23"/>
      <c r="C98" s="23"/>
      <c r="D98" s="23"/>
      <c r="E98" s="23"/>
      <c r="F98" s="23"/>
      <c r="G98" s="2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30"/>
      <c r="T98" s="31">
        <f t="shared" si="23"/>
        <v>0</v>
      </c>
      <c r="U98" s="74">
        <v>9000</v>
      </c>
      <c r="V98" s="75">
        <f t="shared" ref="V98:V99" si="33">U98-T98</f>
        <v>9000</v>
      </c>
    </row>
    <row r="99" spans="1:22">
      <c r="A99" s="22"/>
      <c r="B99" s="23"/>
      <c r="C99" s="23"/>
      <c r="D99" s="23"/>
      <c r="E99" s="23"/>
      <c r="F99" s="23"/>
      <c r="G99" s="2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30"/>
      <c r="T99" s="31">
        <f t="shared" si="23"/>
        <v>0</v>
      </c>
      <c r="U99" s="74"/>
      <c r="V99" s="75">
        <f t="shared" si="33"/>
        <v>0</v>
      </c>
    </row>
    <row r="100" spans="1:22" ht="42">
      <c r="A100" s="15" t="s">
        <v>83</v>
      </c>
      <c r="B100" s="17" t="s">
        <v>29</v>
      </c>
      <c r="C100" s="17" t="s">
        <v>108</v>
      </c>
      <c r="D100" s="16" t="s">
        <v>120</v>
      </c>
      <c r="E100" s="17"/>
      <c r="F100" s="17" t="s">
        <v>74</v>
      </c>
      <c r="G100" s="17"/>
      <c r="H100" s="32">
        <f>SUM(H101:H105)</f>
        <v>0</v>
      </c>
      <c r="I100" s="32">
        <f t="shared" ref="I100:U100" si="34">SUM(I101:I105)</f>
        <v>0</v>
      </c>
      <c r="J100" s="32">
        <f t="shared" si="34"/>
        <v>0</v>
      </c>
      <c r="K100" s="32">
        <f t="shared" si="34"/>
        <v>0</v>
      </c>
      <c r="L100" s="32">
        <f t="shared" si="34"/>
        <v>0</v>
      </c>
      <c r="M100" s="32">
        <f t="shared" si="34"/>
        <v>0</v>
      </c>
      <c r="N100" s="32">
        <f t="shared" si="34"/>
        <v>0</v>
      </c>
      <c r="O100" s="32">
        <f t="shared" si="34"/>
        <v>0</v>
      </c>
      <c r="P100" s="32">
        <f t="shared" si="34"/>
        <v>0</v>
      </c>
      <c r="Q100" s="32">
        <f t="shared" si="34"/>
        <v>0</v>
      </c>
      <c r="R100" s="32">
        <f t="shared" si="34"/>
        <v>0</v>
      </c>
      <c r="S100" s="33">
        <f t="shared" si="34"/>
        <v>0</v>
      </c>
      <c r="T100" s="34">
        <f t="shared" si="34"/>
        <v>0</v>
      </c>
      <c r="U100" s="32">
        <f t="shared" si="34"/>
        <v>58000</v>
      </c>
      <c r="V100" s="35">
        <f>SUM(V101:V105)</f>
        <v>58000</v>
      </c>
    </row>
    <row r="101" spans="1:22">
      <c r="A101" s="22"/>
      <c r="B101" s="23"/>
      <c r="C101" s="23"/>
      <c r="D101" s="23"/>
      <c r="E101" s="23"/>
      <c r="F101" s="23"/>
      <c r="G101" s="2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30"/>
      <c r="T101" s="31">
        <f t="shared" si="23"/>
        <v>0</v>
      </c>
      <c r="U101" s="25">
        <v>58000</v>
      </c>
      <c r="V101" s="28">
        <f t="shared" ref="V101:V105" si="35">U101-T101</f>
        <v>58000</v>
      </c>
    </row>
    <row r="102" spans="1:22">
      <c r="A102" s="36"/>
      <c r="B102" s="37"/>
      <c r="C102" s="37"/>
      <c r="D102" s="37"/>
      <c r="E102" s="37"/>
      <c r="F102" s="37"/>
      <c r="G102" s="37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1"/>
      <c r="T102" s="31">
        <f t="shared" si="23"/>
        <v>0</v>
      </c>
      <c r="U102" s="39"/>
      <c r="V102" s="28">
        <f t="shared" si="35"/>
        <v>0</v>
      </c>
    </row>
    <row r="103" spans="1:22">
      <c r="A103" s="36"/>
      <c r="B103" s="37"/>
      <c r="C103" s="37"/>
      <c r="D103" s="37"/>
      <c r="E103" s="37"/>
      <c r="F103" s="37"/>
      <c r="G103" s="37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1"/>
      <c r="T103" s="31">
        <f t="shared" si="23"/>
        <v>0</v>
      </c>
      <c r="U103" s="39"/>
      <c r="V103" s="28">
        <f t="shared" si="35"/>
        <v>0</v>
      </c>
    </row>
    <row r="104" spans="1:22">
      <c r="A104" s="36"/>
      <c r="B104" s="37"/>
      <c r="C104" s="37"/>
      <c r="D104" s="37"/>
      <c r="E104" s="37"/>
      <c r="F104" s="37"/>
      <c r="G104" s="37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1"/>
      <c r="T104" s="31">
        <f t="shared" si="23"/>
        <v>0</v>
      </c>
      <c r="U104" s="39"/>
      <c r="V104" s="28">
        <f t="shared" si="35"/>
        <v>0</v>
      </c>
    </row>
    <row r="105" spans="1:22" ht="11.25" thickBot="1">
      <c r="A105" s="52"/>
      <c r="B105" s="53"/>
      <c r="C105" s="53"/>
      <c r="D105" s="53"/>
      <c r="E105" s="53"/>
      <c r="F105" s="53"/>
      <c r="G105" s="53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5"/>
      <c r="T105" s="56">
        <f t="shared" si="23"/>
        <v>0</v>
      </c>
      <c r="U105" s="57"/>
      <c r="V105" s="58">
        <f t="shared" si="35"/>
        <v>0</v>
      </c>
    </row>
    <row r="106" spans="1:22" s="14" customFormat="1" ht="39">
      <c r="A106" s="7" t="s">
        <v>129</v>
      </c>
      <c r="B106" s="8" t="s">
        <v>29</v>
      </c>
      <c r="C106" s="8" t="s">
        <v>108</v>
      </c>
      <c r="D106" s="8" t="s">
        <v>130</v>
      </c>
      <c r="E106" s="8"/>
      <c r="F106" s="8" t="s">
        <v>32</v>
      </c>
      <c r="G106" s="8"/>
      <c r="H106" s="69">
        <f>SUM(H107:H111)</f>
        <v>0</v>
      </c>
      <c r="I106" s="69">
        <f t="shared" ref="I106:V106" si="36">SUM(I107:I111)</f>
        <v>0</v>
      </c>
      <c r="J106" s="69">
        <f t="shared" si="36"/>
        <v>0</v>
      </c>
      <c r="K106" s="69">
        <f t="shared" si="36"/>
        <v>0</v>
      </c>
      <c r="L106" s="69">
        <f t="shared" si="36"/>
        <v>0</v>
      </c>
      <c r="M106" s="69">
        <f t="shared" si="36"/>
        <v>0</v>
      </c>
      <c r="N106" s="69">
        <f t="shared" si="36"/>
        <v>0</v>
      </c>
      <c r="O106" s="69">
        <f t="shared" si="36"/>
        <v>0</v>
      </c>
      <c r="P106" s="69">
        <f t="shared" si="36"/>
        <v>0</v>
      </c>
      <c r="Q106" s="69">
        <f t="shared" si="36"/>
        <v>0</v>
      </c>
      <c r="R106" s="69">
        <f t="shared" si="36"/>
        <v>0</v>
      </c>
      <c r="S106" s="70">
        <f t="shared" si="36"/>
        <v>0</v>
      </c>
      <c r="T106" s="71">
        <f t="shared" si="36"/>
        <v>0</v>
      </c>
      <c r="U106" s="69">
        <f t="shared" si="36"/>
        <v>338200</v>
      </c>
      <c r="V106" s="72">
        <f t="shared" si="36"/>
        <v>338200</v>
      </c>
    </row>
    <row r="107" spans="1:22">
      <c r="A107" s="22" t="s">
        <v>131</v>
      </c>
      <c r="B107" s="23"/>
      <c r="C107" s="23"/>
      <c r="D107" s="23"/>
      <c r="E107" s="23"/>
      <c r="F107" s="23"/>
      <c r="G107" s="2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30"/>
      <c r="T107" s="31">
        <f t="shared" si="23"/>
        <v>0</v>
      </c>
      <c r="U107" s="25">
        <v>280000</v>
      </c>
      <c r="V107" s="28">
        <f t="shared" ref="V107:V111" si="37">U107-T107</f>
        <v>280000</v>
      </c>
    </row>
    <row r="108" spans="1:22">
      <c r="A108" s="22" t="s">
        <v>132</v>
      </c>
      <c r="B108" s="23"/>
      <c r="C108" s="23"/>
      <c r="D108" s="23"/>
      <c r="E108" s="23"/>
      <c r="F108" s="23"/>
      <c r="G108" s="2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30"/>
      <c r="T108" s="31">
        <f t="shared" si="23"/>
        <v>0</v>
      </c>
      <c r="U108" s="25">
        <v>25000</v>
      </c>
      <c r="V108" s="28">
        <f t="shared" si="37"/>
        <v>25000</v>
      </c>
    </row>
    <row r="109" spans="1:22">
      <c r="A109" s="22" t="s">
        <v>133</v>
      </c>
      <c r="B109" s="23"/>
      <c r="C109" s="23"/>
      <c r="D109" s="23"/>
      <c r="E109" s="23"/>
      <c r="F109" s="23"/>
      <c r="G109" s="2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30"/>
      <c r="T109" s="31">
        <f t="shared" si="23"/>
        <v>0</v>
      </c>
      <c r="U109" s="25"/>
      <c r="V109" s="28">
        <f t="shared" si="37"/>
        <v>0</v>
      </c>
    </row>
    <row r="110" spans="1:22">
      <c r="A110" s="22" t="s">
        <v>134</v>
      </c>
      <c r="B110" s="23"/>
      <c r="C110" s="23"/>
      <c r="D110" s="23"/>
      <c r="E110" s="23"/>
      <c r="F110" s="23"/>
      <c r="G110" s="2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30"/>
      <c r="T110" s="31">
        <f t="shared" si="23"/>
        <v>0</v>
      </c>
      <c r="U110" s="25">
        <v>3200</v>
      </c>
      <c r="V110" s="28">
        <f t="shared" si="37"/>
        <v>3200</v>
      </c>
    </row>
    <row r="111" spans="1:22" ht="11.25" thickBot="1">
      <c r="A111" s="36" t="s">
        <v>135</v>
      </c>
      <c r="B111" s="37"/>
      <c r="C111" s="37"/>
      <c r="D111" s="37"/>
      <c r="E111" s="37"/>
      <c r="F111" s="37"/>
      <c r="G111" s="37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1"/>
      <c r="T111" s="76">
        <f t="shared" si="23"/>
        <v>0</v>
      </c>
      <c r="U111" s="39">
        <v>30000</v>
      </c>
      <c r="V111" s="42">
        <f t="shared" si="37"/>
        <v>30000</v>
      </c>
    </row>
    <row r="112" spans="1:22">
      <c r="A112" s="77" t="s">
        <v>136</v>
      </c>
      <c r="B112" s="45" t="s">
        <v>137</v>
      </c>
      <c r="C112" s="45" t="s">
        <v>138</v>
      </c>
      <c r="D112" s="45" t="s">
        <v>139</v>
      </c>
      <c r="E112" s="45"/>
      <c r="F112" s="45" t="s">
        <v>32</v>
      </c>
      <c r="G112" s="78"/>
      <c r="H112" s="79">
        <f>SUM(H113:H116)</f>
        <v>0</v>
      </c>
      <c r="I112" s="79">
        <f t="shared" ref="I112:V112" si="38">SUM(I113:I116)</f>
        <v>0</v>
      </c>
      <c r="J112" s="79">
        <f t="shared" si="38"/>
        <v>0</v>
      </c>
      <c r="K112" s="79">
        <f t="shared" si="38"/>
        <v>0</v>
      </c>
      <c r="L112" s="79">
        <f t="shared" si="38"/>
        <v>0</v>
      </c>
      <c r="M112" s="79">
        <f t="shared" si="38"/>
        <v>0</v>
      </c>
      <c r="N112" s="79">
        <f t="shared" si="38"/>
        <v>0</v>
      </c>
      <c r="O112" s="79">
        <f t="shared" si="38"/>
        <v>0</v>
      </c>
      <c r="P112" s="79">
        <f t="shared" si="38"/>
        <v>0</v>
      </c>
      <c r="Q112" s="79">
        <f t="shared" si="38"/>
        <v>0</v>
      </c>
      <c r="R112" s="79">
        <f t="shared" si="38"/>
        <v>0</v>
      </c>
      <c r="S112" s="80">
        <f>SUM(S113:S116)</f>
        <v>0</v>
      </c>
      <c r="T112" s="81">
        <f t="shared" si="38"/>
        <v>0</v>
      </c>
      <c r="U112" s="79">
        <f t="shared" si="38"/>
        <v>37500</v>
      </c>
      <c r="V112" s="82">
        <f t="shared" si="38"/>
        <v>37500</v>
      </c>
    </row>
    <row r="113" spans="1:22" ht="42">
      <c r="A113" s="128" t="s">
        <v>140</v>
      </c>
      <c r="B113" s="23" t="s">
        <v>137</v>
      </c>
      <c r="C113" s="23" t="s">
        <v>138</v>
      </c>
      <c r="D113" s="23" t="s">
        <v>139</v>
      </c>
      <c r="E113" s="23"/>
      <c r="F113" s="23" t="s">
        <v>50</v>
      </c>
      <c r="G113" s="2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30"/>
      <c r="T113" s="31">
        <f>SUM(H113:S113)</f>
        <v>0</v>
      </c>
      <c r="U113" s="25">
        <v>37500</v>
      </c>
      <c r="V113" s="28">
        <f t="shared" ref="V113:V116" si="39">U113-T113</f>
        <v>37500</v>
      </c>
    </row>
    <row r="114" spans="1:22" ht="42">
      <c r="A114" s="129"/>
      <c r="B114" s="23" t="s">
        <v>137</v>
      </c>
      <c r="C114" s="23" t="s">
        <v>138</v>
      </c>
      <c r="D114" s="23" t="s">
        <v>139</v>
      </c>
      <c r="E114" s="23"/>
      <c r="F114" s="23" t="s">
        <v>74</v>
      </c>
      <c r="G114" s="2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30"/>
      <c r="T114" s="31">
        <f>SUM(H114:S114)</f>
        <v>0</v>
      </c>
      <c r="U114" s="25"/>
      <c r="V114" s="28">
        <f t="shared" si="39"/>
        <v>0</v>
      </c>
    </row>
    <row r="115" spans="1:22" ht="42">
      <c r="A115" s="130" t="s">
        <v>141</v>
      </c>
      <c r="B115" s="23" t="s">
        <v>137</v>
      </c>
      <c r="C115" s="23" t="s">
        <v>138</v>
      </c>
      <c r="D115" s="23" t="s">
        <v>139</v>
      </c>
      <c r="E115" s="23"/>
      <c r="F115" s="23" t="s">
        <v>50</v>
      </c>
      <c r="G115" s="2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30"/>
      <c r="T115" s="31">
        <f>SUM(H115:S115)</f>
        <v>0</v>
      </c>
      <c r="U115" s="25"/>
      <c r="V115" s="28">
        <f t="shared" si="39"/>
        <v>0</v>
      </c>
    </row>
    <row r="116" spans="1:22" ht="42.75" thickBot="1">
      <c r="A116" s="131"/>
      <c r="B116" s="23" t="s">
        <v>137</v>
      </c>
      <c r="C116" s="23" t="s">
        <v>138</v>
      </c>
      <c r="D116" s="23" t="s">
        <v>139</v>
      </c>
      <c r="E116" s="23"/>
      <c r="F116" s="23" t="s">
        <v>74</v>
      </c>
      <c r="G116" s="2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30"/>
      <c r="T116" s="31">
        <f>SUM(H116:S116)</f>
        <v>0</v>
      </c>
      <c r="U116" s="25"/>
      <c r="V116" s="28">
        <f t="shared" si="39"/>
        <v>0</v>
      </c>
    </row>
    <row r="117" spans="1:22" s="14" customFormat="1" thickBot="1">
      <c r="A117" s="132" t="s">
        <v>142</v>
      </c>
      <c r="B117" s="133"/>
      <c r="C117" s="133"/>
      <c r="D117" s="133"/>
      <c r="E117" s="133"/>
      <c r="F117" s="133"/>
      <c r="G117" s="134"/>
      <c r="H117" s="83">
        <f>H4+H35+H40+H57+H66+H77+H85+H106+H112</f>
        <v>124370.04</v>
      </c>
      <c r="I117" s="83">
        <f t="shared" ref="I117:V117" si="40">I4+I35+I40+I57+I66+I77+I85+I106+I112</f>
        <v>486900</v>
      </c>
      <c r="J117" s="83">
        <f t="shared" si="40"/>
        <v>0</v>
      </c>
      <c r="K117" s="83">
        <f t="shared" si="40"/>
        <v>0</v>
      </c>
      <c r="L117" s="83">
        <f t="shared" si="40"/>
        <v>0</v>
      </c>
      <c r="M117" s="83">
        <f t="shared" si="40"/>
        <v>0</v>
      </c>
      <c r="N117" s="83">
        <f t="shared" si="40"/>
        <v>0</v>
      </c>
      <c r="O117" s="83">
        <f t="shared" si="40"/>
        <v>0</v>
      </c>
      <c r="P117" s="83">
        <f t="shared" si="40"/>
        <v>0</v>
      </c>
      <c r="Q117" s="83">
        <f t="shared" si="40"/>
        <v>0</v>
      </c>
      <c r="R117" s="83">
        <f t="shared" si="40"/>
        <v>0</v>
      </c>
      <c r="S117" s="84">
        <f t="shared" si="40"/>
        <v>0</v>
      </c>
      <c r="T117" s="85">
        <f>T4+T35+T40+T57+T66+T77+T85+T106+T112</f>
        <v>611270.03999999992</v>
      </c>
      <c r="U117" s="83">
        <f>U4+U35+U40+U57+U66+U77+U85+U106+U112</f>
        <v>8569275.8999999985</v>
      </c>
      <c r="V117" s="86">
        <f t="shared" si="40"/>
        <v>7958005.8599999994</v>
      </c>
    </row>
    <row r="118" spans="1:22" s="14" customFormat="1" ht="9.75">
      <c r="A118" s="87" t="s">
        <v>143</v>
      </c>
      <c r="B118" s="88" t="s">
        <v>29</v>
      </c>
      <c r="C118" s="88" t="s">
        <v>30</v>
      </c>
      <c r="D118" s="88" t="s">
        <v>144</v>
      </c>
      <c r="E118" s="88"/>
      <c r="F118" s="88">
        <v>611</v>
      </c>
      <c r="G118" s="88" t="s">
        <v>145</v>
      </c>
      <c r="H118" s="10">
        <f t="shared" ref="H118:V118" si="41">SUM(H119:H119)</f>
        <v>76800</v>
      </c>
      <c r="I118" s="10">
        <f t="shared" si="41"/>
        <v>0</v>
      </c>
      <c r="J118" s="10">
        <f t="shared" si="41"/>
        <v>0</v>
      </c>
      <c r="K118" s="10">
        <f t="shared" si="41"/>
        <v>0</v>
      </c>
      <c r="L118" s="10">
        <f t="shared" si="41"/>
        <v>0</v>
      </c>
      <c r="M118" s="10">
        <f t="shared" si="41"/>
        <v>0</v>
      </c>
      <c r="N118" s="10">
        <f t="shared" si="41"/>
        <v>0</v>
      </c>
      <c r="O118" s="10">
        <f t="shared" si="41"/>
        <v>0</v>
      </c>
      <c r="P118" s="10">
        <f t="shared" si="41"/>
        <v>0</v>
      </c>
      <c r="Q118" s="10">
        <f t="shared" si="41"/>
        <v>0</v>
      </c>
      <c r="R118" s="10">
        <f t="shared" si="41"/>
        <v>0</v>
      </c>
      <c r="S118" s="11">
        <f t="shared" si="41"/>
        <v>0</v>
      </c>
      <c r="T118" s="12">
        <f t="shared" si="41"/>
        <v>76800</v>
      </c>
      <c r="U118" s="10">
        <f t="shared" si="41"/>
        <v>2417197</v>
      </c>
      <c r="V118" s="13">
        <f t="shared" si="41"/>
        <v>2340397</v>
      </c>
    </row>
    <row r="119" spans="1:22" ht="15" customHeight="1">
      <c r="A119" s="89" t="s">
        <v>169</v>
      </c>
      <c r="B119" s="17" t="s">
        <v>29</v>
      </c>
      <c r="C119" s="16" t="s">
        <v>30</v>
      </c>
      <c r="D119" s="16" t="s">
        <v>144</v>
      </c>
      <c r="E119" s="17"/>
      <c r="F119" s="17" t="s">
        <v>69</v>
      </c>
      <c r="G119" s="90"/>
      <c r="H119" s="18">
        <v>76800</v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9"/>
      <c r="T119" s="20">
        <f t="shared" si="23"/>
        <v>76800</v>
      </c>
      <c r="U119" s="18">
        <v>2417197</v>
      </c>
      <c r="V119" s="21">
        <f t="shared" ref="V119:V122" si="42">U119-T119</f>
        <v>2340397</v>
      </c>
    </row>
    <row r="120" spans="1:22" s="14" customFormat="1" ht="9.75">
      <c r="A120" s="87" t="s">
        <v>146</v>
      </c>
      <c r="B120" s="88" t="s">
        <v>29</v>
      </c>
      <c r="C120" s="88" t="s">
        <v>30</v>
      </c>
      <c r="D120" s="9" t="s">
        <v>147</v>
      </c>
      <c r="E120" s="88"/>
      <c r="F120" s="88">
        <v>611</v>
      </c>
      <c r="G120" s="88" t="s">
        <v>148</v>
      </c>
      <c r="H120" s="10">
        <f t="shared" ref="H120:V120" si="43">SUM(H121:H122)</f>
        <v>484640</v>
      </c>
      <c r="I120" s="10">
        <f t="shared" si="43"/>
        <v>0</v>
      </c>
      <c r="J120" s="10">
        <f t="shared" si="43"/>
        <v>0</v>
      </c>
      <c r="K120" s="10">
        <f t="shared" si="43"/>
        <v>0</v>
      </c>
      <c r="L120" s="10">
        <f t="shared" si="43"/>
        <v>0</v>
      </c>
      <c r="M120" s="10">
        <f t="shared" si="43"/>
        <v>0</v>
      </c>
      <c r="N120" s="10">
        <f t="shared" si="43"/>
        <v>0</v>
      </c>
      <c r="O120" s="10">
        <f t="shared" si="43"/>
        <v>0</v>
      </c>
      <c r="P120" s="10">
        <f t="shared" si="43"/>
        <v>0</v>
      </c>
      <c r="Q120" s="10">
        <f t="shared" si="43"/>
        <v>0</v>
      </c>
      <c r="R120" s="10">
        <f t="shared" si="43"/>
        <v>0</v>
      </c>
      <c r="S120" s="11">
        <f t="shared" si="43"/>
        <v>0</v>
      </c>
      <c r="T120" s="12">
        <f t="shared" si="43"/>
        <v>484640</v>
      </c>
      <c r="U120" s="10">
        <f t="shared" si="43"/>
        <v>1705026</v>
      </c>
      <c r="V120" s="13">
        <f t="shared" si="43"/>
        <v>1220386</v>
      </c>
    </row>
    <row r="121" spans="1:22" ht="42">
      <c r="A121" s="135" t="s">
        <v>149</v>
      </c>
      <c r="B121" s="17" t="s">
        <v>29</v>
      </c>
      <c r="C121" s="16" t="s">
        <v>30</v>
      </c>
      <c r="D121" s="16" t="s">
        <v>150</v>
      </c>
      <c r="E121" s="17"/>
      <c r="F121" s="17" t="s">
        <v>50</v>
      </c>
      <c r="G121" s="16"/>
      <c r="H121" s="18">
        <v>484640</v>
      </c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9"/>
      <c r="T121" s="20">
        <f t="shared" si="23"/>
        <v>484640</v>
      </c>
      <c r="U121" s="18">
        <v>1705026</v>
      </c>
      <c r="V121" s="21">
        <f t="shared" si="42"/>
        <v>1220386</v>
      </c>
    </row>
    <row r="122" spans="1:22" ht="42.75" thickBot="1">
      <c r="A122" s="136"/>
      <c r="B122" s="91" t="s">
        <v>29</v>
      </c>
      <c r="C122" s="92" t="s">
        <v>30</v>
      </c>
      <c r="D122" s="92" t="s">
        <v>150</v>
      </c>
      <c r="E122" s="91"/>
      <c r="F122" s="91" t="s">
        <v>74</v>
      </c>
      <c r="G122" s="92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4"/>
      <c r="T122" s="95">
        <f t="shared" si="23"/>
        <v>0</v>
      </c>
      <c r="U122" s="93"/>
      <c r="V122" s="96">
        <f t="shared" si="42"/>
        <v>0</v>
      </c>
    </row>
    <row r="123" spans="1:22" s="14" customFormat="1" ht="9.75">
      <c r="A123" s="87" t="s">
        <v>146</v>
      </c>
      <c r="B123" s="88" t="s">
        <v>29</v>
      </c>
      <c r="C123" s="88" t="s">
        <v>30</v>
      </c>
      <c r="D123" s="9" t="s">
        <v>151</v>
      </c>
      <c r="E123" s="9"/>
      <c r="F123" s="9" t="s">
        <v>32</v>
      </c>
      <c r="G123" s="88" t="s">
        <v>152</v>
      </c>
      <c r="H123" s="10">
        <f t="shared" ref="H123:V123" si="44">SUM(H124:H125)</f>
        <v>599930</v>
      </c>
      <c r="I123" s="10">
        <f t="shared" si="44"/>
        <v>0</v>
      </c>
      <c r="J123" s="10">
        <f t="shared" si="44"/>
        <v>0</v>
      </c>
      <c r="K123" s="10">
        <f t="shared" si="44"/>
        <v>0</v>
      </c>
      <c r="L123" s="10">
        <f t="shared" si="44"/>
        <v>0</v>
      </c>
      <c r="M123" s="10">
        <f t="shared" si="44"/>
        <v>0</v>
      </c>
      <c r="N123" s="10">
        <f t="shared" si="44"/>
        <v>0</v>
      </c>
      <c r="O123" s="10">
        <f t="shared" si="44"/>
        <v>0</v>
      </c>
      <c r="P123" s="10">
        <f t="shared" si="44"/>
        <v>0</v>
      </c>
      <c r="Q123" s="10">
        <f t="shared" si="44"/>
        <v>0</v>
      </c>
      <c r="R123" s="10">
        <f t="shared" si="44"/>
        <v>0</v>
      </c>
      <c r="S123" s="11">
        <f t="shared" si="44"/>
        <v>0</v>
      </c>
      <c r="T123" s="12">
        <f t="shared" si="44"/>
        <v>599930</v>
      </c>
      <c r="U123" s="10">
        <f t="shared" si="44"/>
        <v>4628454</v>
      </c>
      <c r="V123" s="13">
        <f t="shared" si="44"/>
        <v>4028524</v>
      </c>
    </row>
    <row r="124" spans="1:22">
      <c r="A124" s="135" t="s">
        <v>153</v>
      </c>
      <c r="B124" s="97" t="s">
        <v>29</v>
      </c>
      <c r="C124" s="97" t="s">
        <v>30</v>
      </c>
      <c r="D124" s="97" t="s">
        <v>151</v>
      </c>
      <c r="E124" s="16"/>
      <c r="F124" s="16" t="s">
        <v>50</v>
      </c>
      <c r="G124" s="98"/>
      <c r="H124" s="18">
        <v>599930</v>
      </c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9"/>
      <c r="T124" s="20">
        <f t="shared" si="23"/>
        <v>599930</v>
      </c>
      <c r="U124" s="18">
        <v>4628454</v>
      </c>
      <c r="V124" s="21">
        <f t="shared" ref="V124:V125" si="45">U124-T124</f>
        <v>4028524</v>
      </c>
    </row>
    <row r="125" spans="1:22" ht="11.25" thickBot="1">
      <c r="A125" s="137"/>
      <c r="B125" s="97" t="s">
        <v>29</v>
      </c>
      <c r="C125" s="97" t="s">
        <v>30</v>
      </c>
      <c r="D125" s="97" t="s">
        <v>151</v>
      </c>
      <c r="E125" s="99"/>
      <c r="F125" s="99" t="s">
        <v>74</v>
      </c>
      <c r="G125" s="100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2"/>
      <c r="T125" s="103">
        <f t="shared" si="23"/>
        <v>0</v>
      </c>
      <c r="U125" s="101"/>
      <c r="V125" s="104">
        <f t="shared" si="45"/>
        <v>0</v>
      </c>
    </row>
    <row r="126" spans="1:22" s="14" customFormat="1" ht="19.5">
      <c r="A126" s="77" t="s">
        <v>154</v>
      </c>
      <c r="B126" s="45" t="s">
        <v>137</v>
      </c>
      <c r="C126" s="45" t="s">
        <v>138</v>
      </c>
      <c r="D126" s="45" t="s">
        <v>155</v>
      </c>
      <c r="E126" s="45"/>
      <c r="F126" s="45" t="s">
        <v>32</v>
      </c>
      <c r="G126" s="78" t="s">
        <v>156</v>
      </c>
      <c r="H126" s="79">
        <f t="shared" ref="H126:V126" si="46">SUM(H127:H128)</f>
        <v>0</v>
      </c>
      <c r="I126" s="79">
        <f t="shared" si="46"/>
        <v>0</v>
      </c>
      <c r="J126" s="79">
        <f t="shared" si="46"/>
        <v>0</v>
      </c>
      <c r="K126" s="79">
        <f t="shared" si="46"/>
        <v>0</v>
      </c>
      <c r="L126" s="79">
        <f t="shared" si="46"/>
        <v>0</v>
      </c>
      <c r="M126" s="79">
        <f t="shared" si="46"/>
        <v>0</v>
      </c>
      <c r="N126" s="79">
        <f t="shared" si="46"/>
        <v>0</v>
      </c>
      <c r="O126" s="79">
        <f t="shared" si="46"/>
        <v>0</v>
      </c>
      <c r="P126" s="79">
        <f t="shared" si="46"/>
        <v>0</v>
      </c>
      <c r="Q126" s="79">
        <f t="shared" si="46"/>
        <v>0</v>
      </c>
      <c r="R126" s="79">
        <f t="shared" si="46"/>
        <v>0</v>
      </c>
      <c r="S126" s="80">
        <f t="shared" si="46"/>
        <v>0</v>
      </c>
      <c r="T126" s="81">
        <f t="shared" si="46"/>
        <v>0</v>
      </c>
      <c r="U126" s="79">
        <f t="shared" si="46"/>
        <v>327024</v>
      </c>
      <c r="V126" s="82">
        <f t="shared" si="46"/>
        <v>327024</v>
      </c>
    </row>
    <row r="127" spans="1:22" ht="10.5" customHeight="1">
      <c r="A127" s="135" t="s">
        <v>157</v>
      </c>
      <c r="B127" s="16" t="s">
        <v>137</v>
      </c>
      <c r="C127" s="16" t="s">
        <v>138</v>
      </c>
      <c r="D127" s="16" t="s">
        <v>155</v>
      </c>
      <c r="E127" s="17"/>
      <c r="F127" s="17" t="s">
        <v>50</v>
      </c>
      <c r="G127" s="9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9"/>
      <c r="T127" s="20">
        <f t="shared" si="23"/>
        <v>0</v>
      </c>
      <c r="U127" s="18">
        <v>327024</v>
      </c>
      <c r="V127" s="21">
        <f t="shared" ref="V127:V128" si="47">U127-T127</f>
        <v>327024</v>
      </c>
    </row>
    <row r="128" spans="1:22" ht="7.5" customHeight="1" thickBot="1">
      <c r="A128" s="137"/>
      <c r="B128" s="99" t="s">
        <v>137</v>
      </c>
      <c r="C128" s="99" t="s">
        <v>138</v>
      </c>
      <c r="D128" s="99" t="s">
        <v>155</v>
      </c>
      <c r="E128" s="105"/>
      <c r="F128" s="105" t="s">
        <v>74</v>
      </c>
      <c r="G128" s="100"/>
      <c r="H128" s="101"/>
      <c r="I128" s="101"/>
      <c r="J128" s="101"/>
      <c r="K128" s="101"/>
      <c r="L128" s="101"/>
      <c r="M128" s="101"/>
      <c r="N128" s="101"/>
      <c r="O128" s="101"/>
      <c r="P128" s="101"/>
      <c r="Q128" s="106"/>
      <c r="R128" s="101"/>
      <c r="S128" s="102"/>
      <c r="T128" s="103">
        <f t="shared" si="23"/>
        <v>0</v>
      </c>
      <c r="U128" s="101"/>
      <c r="V128" s="104">
        <f t="shared" si="47"/>
        <v>0</v>
      </c>
    </row>
    <row r="129" spans="1:22" s="14" customFormat="1" ht="9.75" hidden="1">
      <c r="A129" s="77" t="s">
        <v>158</v>
      </c>
      <c r="B129" s="45"/>
      <c r="C129" s="45"/>
      <c r="D129" s="45"/>
      <c r="E129" s="45"/>
      <c r="F129" s="45"/>
      <c r="G129" s="78"/>
      <c r="H129" s="79">
        <f>SUM(H130:H131)</f>
        <v>0</v>
      </c>
      <c r="I129" s="79">
        <f t="shared" ref="I129:S129" si="48">SUM(I130:I131)</f>
        <v>0</v>
      </c>
      <c r="J129" s="79">
        <f t="shared" si="48"/>
        <v>0</v>
      </c>
      <c r="K129" s="79">
        <f t="shared" si="48"/>
        <v>0</v>
      </c>
      <c r="L129" s="79">
        <f t="shared" si="48"/>
        <v>0</v>
      </c>
      <c r="M129" s="79">
        <f t="shared" si="48"/>
        <v>0</v>
      </c>
      <c r="N129" s="79">
        <f t="shared" si="48"/>
        <v>0</v>
      </c>
      <c r="O129" s="79">
        <f t="shared" si="48"/>
        <v>0</v>
      </c>
      <c r="P129" s="79">
        <f t="shared" si="48"/>
        <v>0</v>
      </c>
      <c r="Q129" s="79">
        <f t="shared" si="48"/>
        <v>0</v>
      </c>
      <c r="R129" s="79">
        <f t="shared" si="48"/>
        <v>0</v>
      </c>
      <c r="S129" s="80">
        <f t="shared" si="48"/>
        <v>0</v>
      </c>
      <c r="T129" s="81">
        <f>SUM(T130:T131)</f>
        <v>0</v>
      </c>
      <c r="U129" s="79">
        <f t="shared" ref="U129:V129" si="49">SUM(U130:U131)</f>
        <v>0</v>
      </c>
      <c r="V129" s="82">
        <f t="shared" si="49"/>
        <v>0</v>
      </c>
    </row>
    <row r="130" spans="1:22" hidden="1">
      <c r="A130" s="107" t="s">
        <v>159</v>
      </c>
      <c r="B130" s="97" t="s">
        <v>29</v>
      </c>
      <c r="C130" s="97" t="s">
        <v>30</v>
      </c>
      <c r="D130" s="97" t="s">
        <v>160</v>
      </c>
      <c r="E130" s="97"/>
      <c r="F130" s="97" t="s">
        <v>71</v>
      </c>
      <c r="G130" s="108" t="s">
        <v>161</v>
      </c>
      <c r="H130" s="109"/>
      <c r="I130" s="109"/>
      <c r="J130" s="106"/>
      <c r="K130" s="106"/>
      <c r="L130" s="106"/>
      <c r="M130" s="109"/>
      <c r="N130" s="106"/>
      <c r="O130" s="106"/>
      <c r="P130" s="106"/>
      <c r="Q130" s="106"/>
      <c r="R130" s="106"/>
      <c r="S130" s="110"/>
      <c r="T130" s="111">
        <f t="shared" ref="T130:T131" si="50">SUM(H130:S130)</f>
        <v>0</v>
      </c>
      <c r="U130" s="101"/>
      <c r="V130" s="104">
        <f t="shared" ref="V130:V131" si="51">U130-T130</f>
        <v>0</v>
      </c>
    </row>
    <row r="131" spans="1:22" hidden="1">
      <c r="A131" s="107" t="s">
        <v>162</v>
      </c>
      <c r="B131" s="97" t="s">
        <v>29</v>
      </c>
      <c r="C131" s="97" t="s">
        <v>30</v>
      </c>
      <c r="D131" s="97" t="s">
        <v>163</v>
      </c>
      <c r="E131" s="97"/>
      <c r="F131" s="97" t="s">
        <v>71</v>
      </c>
      <c r="G131" s="108" t="s">
        <v>164</v>
      </c>
      <c r="H131" s="109"/>
      <c r="I131" s="109"/>
      <c r="J131" s="106"/>
      <c r="K131" s="106"/>
      <c r="L131" s="106"/>
      <c r="M131" s="109"/>
      <c r="N131" s="106"/>
      <c r="O131" s="106"/>
      <c r="P131" s="106"/>
      <c r="Q131" s="106"/>
      <c r="R131" s="106"/>
      <c r="S131" s="110"/>
      <c r="T131" s="111">
        <f t="shared" si="50"/>
        <v>0</v>
      </c>
      <c r="U131" s="101"/>
      <c r="V131" s="104">
        <f t="shared" si="51"/>
        <v>0</v>
      </c>
    </row>
    <row r="132" spans="1:22" s="14" customFormat="1" ht="9.75" hidden="1">
      <c r="A132" s="77" t="s">
        <v>165</v>
      </c>
      <c r="B132" s="45"/>
      <c r="C132" s="45"/>
      <c r="D132" s="45"/>
      <c r="E132" s="45"/>
      <c r="F132" s="45"/>
      <c r="G132" s="78"/>
      <c r="H132" s="79">
        <f>SUM(H133)</f>
        <v>0</v>
      </c>
      <c r="I132" s="79">
        <f t="shared" ref="I132:V132" si="52">SUM(I133)</f>
        <v>0</v>
      </c>
      <c r="J132" s="79">
        <f t="shared" si="52"/>
        <v>0</v>
      </c>
      <c r="K132" s="79">
        <f t="shared" si="52"/>
        <v>0</v>
      </c>
      <c r="L132" s="79">
        <f t="shared" si="52"/>
        <v>0</v>
      </c>
      <c r="M132" s="79">
        <f t="shared" si="52"/>
        <v>0</v>
      </c>
      <c r="N132" s="79">
        <f t="shared" si="52"/>
        <v>0</v>
      </c>
      <c r="O132" s="79">
        <f t="shared" si="52"/>
        <v>0</v>
      </c>
      <c r="P132" s="79">
        <f t="shared" si="52"/>
        <v>0</v>
      </c>
      <c r="Q132" s="79">
        <f t="shared" si="52"/>
        <v>0</v>
      </c>
      <c r="R132" s="79">
        <f t="shared" si="52"/>
        <v>0</v>
      </c>
      <c r="S132" s="80">
        <f t="shared" si="52"/>
        <v>0</v>
      </c>
      <c r="T132" s="81">
        <f t="shared" si="52"/>
        <v>0</v>
      </c>
      <c r="U132" s="79">
        <f t="shared" si="52"/>
        <v>0</v>
      </c>
      <c r="V132" s="82">
        <f t="shared" si="52"/>
        <v>0</v>
      </c>
    </row>
    <row r="133" spans="1:22" hidden="1">
      <c r="A133" s="107" t="s">
        <v>166</v>
      </c>
      <c r="B133" s="97"/>
      <c r="C133" s="97"/>
      <c r="D133" s="97"/>
      <c r="E133" s="97"/>
      <c r="F133" s="97"/>
      <c r="G133" s="108"/>
      <c r="H133" s="109"/>
      <c r="I133" s="109"/>
      <c r="J133" s="106"/>
      <c r="K133" s="106"/>
      <c r="L133" s="106"/>
      <c r="M133" s="109"/>
      <c r="N133" s="106"/>
      <c r="O133" s="106"/>
      <c r="P133" s="106"/>
      <c r="Q133" s="106"/>
      <c r="R133" s="106"/>
      <c r="S133" s="110"/>
      <c r="T133" s="111">
        <f t="shared" si="23"/>
        <v>0</v>
      </c>
      <c r="U133" s="101"/>
      <c r="V133" s="104">
        <f t="shared" ref="V133" si="53">U133-T133</f>
        <v>0</v>
      </c>
    </row>
    <row r="134" spans="1:22" ht="11.25" hidden="1" thickBot="1">
      <c r="A134" s="121" t="s">
        <v>167</v>
      </c>
      <c r="B134" s="122"/>
      <c r="C134" s="122"/>
      <c r="D134" s="122"/>
      <c r="E134" s="122"/>
      <c r="F134" s="122"/>
      <c r="G134" s="123"/>
      <c r="H134" s="112">
        <f>H118+H120+H123+H126+H132+H129</f>
        <v>1161370</v>
      </c>
      <c r="I134" s="112">
        <f t="shared" ref="I134:S134" si="54">I117+I118+I120+I123+I126+I112+I132+I129</f>
        <v>486900</v>
      </c>
      <c r="J134" s="112">
        <f t="shared" si="54"/>
        <v>0</v>
      </c>
      <c r="K134" s="112">
        <f t="shared" si="54"/>
        <v>0</v>
      </c>
      <c r="L134" s="112">
        <f t="shared" si="54"/>
        <v>0</v>
      </c>
      <c r="M134" s="112">
        <f t="shared" si="54"/>
        <v>0</v>
      </c>
      <c r="N134" s="112">
        <f t="shared" si="54"/>
        <v>0</v>
      </c>
      <c r="O134" s="112">
        <f t="shared" si="54"/>
        <v>0</v>
      </c>
      <c r="P134" s="112">
        <f t="shared" si="54"/>
        <v>0</v>
      </c>
      <c r="Q134" s="112">
        <f t="shared" si="54"/>
        <v>0</v>
      </c>
      <c r="R134" s="112">
        <f t="shared" si="54"/>
        <v>0</v>
      </c>
      <c r="S134" s="113">
        <f t="shared" si="54"/>
        <v>0</v>
      </c>
      <c r="T134" s="114">
        <f>T118+T120+T123+T126+T132+T129</f>
        <v>1161370</v>
      </c>
      <c r="U134" s="112">
        <f>U118+U120+U123+U126+U132+U129</f>
        <v>9077701</v>
      </c>
      <c r="V134" s="115">
        <f>V118+V120+V123+V126+V132+V129</f>
        <v>7916331</v>
      </c>
    </row>
    <row r="135" spans="1:22" ht="1.5" customHeight="1" thickBot="1">
      <c r="A135" s="124" t="s">
        <v>168</v>
      </c>
      <c r="B135" s="125"/>
      <c r="C135" s="125"/>
      <c r="D135" s="125"/>
      <c r="E135" s="125"/>
      <c r="F135" s="125"/>
      <c r="G135" s="126"/>
      <c r="H135" s="116">
        <f t="shared" ref="H135:V135" si="55">H117+H134</f>
        <v>1285740.04</v>
      </c>
      <c r="I135" s="116">
        <f t="shared" si="55"/>
        <v>973800</v>
      </c>
      <c r="J135" s="116">
        <f t="shared" si="55"/>
        <v>0</v>
      </c>
      <c r="K135" s="116">
        <f t="shared" si="55"/>
        <v>0</v>
      </c>
      <c r="L135" s="116">
        <f t="shared" si="55"/>
        <v>0</v>
      </c>
      <c r="M135" s="116">
        <f t="shared" si="55"/>
        <v>0</v>
      </c>
      <c r="N135" s="116">
        <f t="shared" si="55"/>
        <v>0</v>
      </c>
      <c r="O135" s="116">
        <f t="shared" si="55"/>
        <v>0</v>
      </c>
      <c r="P135" s="116">
        <f t="shared" si="55"/>
        <v>0</v>
      </c>
      <c r="Q135" s="116">
        <f t="shared" si="55"/>
        <v>0</v>
      </c>
      <c r="R135" s="116">
        <f t="shared" si="55"/>
        <v>0</v>
      </c>
      <c r="S135" s="117">
        <f t="shared" si="55"/>
        <v>0</v>
      </c>
      <c r="T135" s="118">
        <f t="shared" si="55"/>
        <v>1772640.04</v>
      </c>
      <c r="U135" s="118">
        <f t="shared" si="55"/>
        <v>17646976.899999999</v>
      </c>
      <c r="V135" s="118">
        <f t="shared" si="55"/>
        <v>15874336.859999999</v>
      </c>
    </row>
    <row r="136" spans="1:22">
      <c r="A136" s="127"/>
      <c r="B136" s="127"/>
      <c r="C136" s="127"/>
      <c r="D136" s="127"/>
      <c r="E136" s="127"/>
      <c r="F136" s="127"/>
      <c r="G136" s="127"/>
      <c r="H136" s="119"/>
      <c r="I136" s="119"/>
      <c r="J136" s="119"/>
    </row>
  </sheetData>
  <mergeCells count="27">
    <mergeCell ref="A1:V1"/>
    <mergeCell ref="A2:A3"/>
    <mergeCell ref="B2:B3"/>
    <mergeCell ref="C2:C3"/>
    <mergeCell ref="D2:D3"/>
    <mergeCell ref="E2:E3"/>
    <mergeCell ref="F2:F3"/>
    <mergeCell ref="G2:G3"/>
    <mergeCell ref="H2:J2"/>
    <mergeCell ref="K2:M2"/>
    <mergeCell ref="N2:P2"/>
    <mergeCell ref="Q2:S2"/>
    <mergeCell ref="T2:V2"/>
    <mergeCell ref="B72:B76"/>
    <mergeCell ref="C72:C76"/>
    <mergeCell ref="D72:D76"/>
    <mergeCell ref="F72:F76"/>
    <mergeCell ref="G72:G76"/>
    <mergeCell ref="A134:G134"/>
    <mergeCell ref="A135:G135"/>
    <mergeCell ref="A136:G136"/>
    <mergeCell ref="A113:A114"/>
    <mergeCell ref="A115:A116"/>
    <mergeCell ref="A117:G117"/>
    <mergeCell ref="A121:A122"/>
    <mergeCell ref="A124:A125"/>
    <mergeCell ref="A127:A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2023-02-07T06:12:20Z</dcterms:modified>
</cp:coreProperties>
</file>