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ТО 2026\Меню\ИП Блохина\"/>
    </mc:Choice>
  </mc:AlternateContent>
  <bookViews>
    <workbookView xWindow="0" yWindow="0" windowWidth="28800" windowHeight="13620"/>
  </bookViews>
  <sheets>
    <sheet name="Page 1" sheetId="1" r:id="rId1"/>
  </sheets>
  <definedNames>
    <definedName name="_xlnm.Print_Area" localSheetId="0">'Page 1'!$A$1:$R$253</definedName>
  </definedNames>
  <calcPr calcId="162913"/>
</workbook>
</file>

<file path=xl/calcChain.xml><?xml version="1.0" encoding="utf-8"?>
<calcChain xmlns="http://schemas.openxmlformats.org/spreadsheetml/2006/main">
  <c r="E41" i="1" l="1"/>
  <c r="F213" i="1" l="1"/>
  <c r="G213" i="1"/>
  <c r="H213" i="1"/>
  <c r="I213" i="1"/>
  <c r="F139" i="1"/>
  <c r="G139" i="1"/>
  <c r="H139" i="1"/>
  <c r="I139" i="1"/>
  <c r="F65" i="1"/>
  <c r="G65" i="1"/>
  <c r="H65" i="1"/>
  <c r="I65" i="1"/>
  <c r="F15" i="1"/>
  <c r="G15" i="1"/>
  <c r="H15" i="1"/>
  <c r="I15" i="1"/>
  <c r="E15" i="1"/>
  <c r="E238" i="1"/>
  <c r="E164" i="1"/>
  <c r="E65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E178" i="1"/>
  <c r="E227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E252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E114" i="1"/>
  <c r="E128" i="1"/>
  <c r="E54" i="1"/>
  <c r="E248" i="1" l="1"/>
  <c r="E223" i="1"/>
  <c r="E213" i="1"/>
  <c r="E202" i="1"/>
  <c r="E198" i="1"/>
  <c r="E188" i="1"/>
  <c r="E174" i="1"/>
  <c r="E179" i="1" s="1"/>
  <c r="E153" i="1"/>
  <c r="E154" i="1" s="1"/>
  <c r="E149" i="1"/>
  <c r="E139" i="1"/>
  <c r="E124" i="1"/>
  <c r="E129" i="1" s="1"/>
  <c r="E103" i="1"/>
  <c r="E99" i="1"/>
  <c r="E90" i="1"/>
  <c r="E79" i="1"/>
  <c r="E75" i="1"/>
  <c r="E50" i="1"/>
  <c r="E55" i="1" s="1"/>
  <c r="E29" i="1"/>
  <c r="E25" i="1"/>
  <c r="E104" i="1" l="1"/>
  <c r="E228" i="1"/>
  <c r="E80" i="1"/>
  <c r="E203" i="1"/>
  <c r="E253" i="1"/>
  <c r="E30" i="1"/>
  <c r="P253" i="1"/>
  <c r="Q253" i="1"/>
  <c r="R253" i="1"/>
  <c r="O253" i="1"/>
  <c r="M253" i="1"/>
  <c r="P179" i="1"/>
  <c r="Q179" i="1"/>
  <c r="R179" i="1"/>
  <c r="O179" i="1"/>
  <c r="M179" i="1"/>
  <c r="P129" i="1" l="1"/>
  <c r="Q129" i="1"/>
  <c r="R129" i="1"/>
  <c r="O129" i="1"/>
  <c r="M129" i="1"/>
  <c r="P55" i="1" l="1"/>
  <c r="Q55" i="1"/>
  <c r="R55" i="1"/>
  <c r="O55" i="1"/>
  <c r="M55" i="1"/>
  <c r="L253" i="1" l="1"/>
  <c r="K253" i="1"/>
  <c r="J253" i="1"/>
  <c r="I253" i="1"/>
  <c r="H253" i="1"/>
  <c r="G253" i="1"/>
  <c r="F253" i="1"/>
  <c r="R228" i="1"/>
  <c r="Q228" i="1"/>
  <c r="P228" i="1"/>
  <c r="O228" i="1"/>
  <c r="M228" i="1"/>
  <c r="L228" i="1"/>
  <c r="K228" i="1"/>
  <c r="J228" i="1"/>
  <c r="I228" i="1"/>
  <c r="H228" i="1"/>
  <c r="G228" i="1"/>
  <c r="F228" i="1"/>
  <c r="R203" i="1"/>
  <c r="Q203" i="1"/>
  <c r="P203" i="1"/>
  <c r="O203" i="1"/>
  <c r="M203" i="1"/>
  <c r="L203" i="1"/>
  <c r="K203" i="1"/>
  <c r="J203" i="1"/>
  <c r="I203" i="1"/>
  <c r="H203" i="1"/>
  <c r="G203" i="1"/>
  <c r="F203" i="1"/>
  <c r="L179" i="1"/>
  <c r="K179" i="1"/>
  <c r="J179" i="1"/>
  <c r="I179" i="1"/>
  <c r="H179" i="1"/>
  <c r="G179" i="1"/>
  <c r="F179" i="1"/>
  <c r="R154" i="1"/>
  <c r="Q154" i="1"/>
  <c r="P154" i="1"/>
  <c r="O154" i="1"/>
  <c r="M154" i="1"/>
  <c r="L154" i="1"/>
  <c r="K154" i="1"/>
  <c r="J154" i="1"/>
  <c r="I154" i="1"/>
  <c r="H154" i="1"/>
  <c r="G154" i="1"/>
  <c r="F154" i="1"/>
  <c r="L129" i="1"/>
  <c r="K129" i="1"/>
  <c r="J129" i="1"/>
  <c r="I129" i="1"/>
  <c r="H129" i="1"/>
  <c r="G129" i="1"/>
  <c r="F129" i="1"/>
  <c r="R104" i="1"/>
  <c r="Q104" i="1"/>
  <c r="P104" i="1"/>
  <c r="O104" i="1"/>
  <c r="M104" i="1"/>
  <c r="L104" i="1"/>
  <c r="K104" i="1"/>
  <c r="J104" i="1"/>
  <c r="I104" i="1"/>
  <c r="H104" i="1"/>
  <c r="G104" i="1"/>
  <c r="F104" i="1"/>
  <c r="R80" i="1"/>
  <c r="Q80" i="1"/>
  <c r="P80" i="1"/>
  <c r="O80" i="1"/>
  <c r="M80" i="1"/>
  <c r="L80" i="1"/>
  <c r="K80" i="1"/>
  <c r="J80" i="1"/>
  <c r="I80" i="1"/>
  <c r="H80" i="1"/>
  <c r="G80" i="1"/>
  <c r="F80" i="1"/>
  <c r="F55" i="1"/>
  <c r="L55" i="1"/>
  <c r="K55" i="1"/>
  <c r="J55" i="1"/>
  <c r="I55" i="1"/>
  <c r="H55" i="1"/>
  <c r="G55" i="1"/>
  <c r="P30" i="1"/>
  <c r="Q30" i="1"/>
  <c r="R30" i="1"/>
  <c r="O30" i="1"/>
  <c r="M30" i="1"/>
  <c r="J30" i="1"/>
  <c r="K30" i="1"/>
  <c r="L30" i="1"/>
  <c r="G30" i="1"/>
  <c r="H30" i="1"/>
  <c r="I30" i="1"/>
  <c r="F30" i="1"/>
  <c r="P238" i="1" l="1"/>
  <c r="Q238" i="1"/>
  <c r="R238" i="1"/>
  <c r="O238" i="1"/>
  <c r="M238" i="1"/>
  <c r="G238" i="1"/>
  <c r="H238" i="1"/>
  <c r="I238" i="1"/>
  <c r="J238" i="1"/>
  <c r="K238" i="1"/>
  <c r="L238" i="1"/>
  <c r="F238" i="1"/>
  <c r="G99" i="1" l="1"/>
  <c r="H99" i="1"/>
  <c r="F99" i="1"/>
  <c r="G114" i="1"/>
  <c r="H114" i="1"/>
  <c r="F114" i="1"/>
  <c r="H248" i="1" l="1"/>
  <c r="G248" i="1"/>
  <c r="G223" i="1"/>
  <c r="F223" i="1"/>
  <c r="H124" i="1"/>
  <c r="G124" i="1"/>
  <c r="F124" i="1"/>
  <c r="G75" i="1"/>
  <c r="H25" i="1"/>
  <c r="G25" i="1"/>
  <c r="F25" i="1"/>
  <c r="I248" i="1" l="1"/>
  <c r="I223" i="1"/>
  <c r="I198" i="1" l="1"/>
  <c r="I174" i="1"/>
  <c r="I149" i="1" l="1"/>
  <c r="I124" i="1"/>
  <c r="I90" i="1"/>
  <c r="I75" i="1"/>
  <c r="I41" i="1"/>
  <c r="I25" i="1"/>
</calcChain>
</file>

<file path=xl/sharedStrings.xml><?xml version="1.0" encoding="utf-8"?>
<sst xmlns="http://schemas.openxmlformats.org/spreadsheetml/2006/main" count="624" uniqueCount="119">
  <si>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</si>
  <si>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</si>
  <si>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</si>
  <si>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</si>
  <si>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</si>
  <si>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</si>
  <si>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</si>
  <si>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</si>
  <si>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</si>
  <si>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</si>
  <si>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</si>
  <si>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</si>
  <si>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</si>
  <si>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</si>
  <si>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</si>
  <si>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</si>
  <si>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</si>
  <si>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</si>
  <si>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</si>
  <si>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</si>
  <si>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</si>
  <si>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</si>
  <si>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</si>
  <si>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</si>
  <si>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МАННАЯ ЖИДКАЯ</t>
  </si>
  <si>
    <t>200</t>
  </si>
  <si>
    <t>2011</t>
  </si>
  <si>
    <t>376</t>
  </si>
  <si>
    <t>Итого за прием пищи:</t>
  </si>
  <si>
    <t>Обед</t>
  </si>
  <si>
    <t>102</t>
  </si>
  <si>
    <t>СУП ГОРОХОВЫЙ</t>
  </si>
  <si>
    <t>203</t>
  </si>
  <si>
    <t>МАКАРОННЫЕ ИЗДЕЛИЯ ОТВАРНЫЕ С МАСЛОМ</t>
  </si>
  <si>
    <t>272</t>
  </si>
  <si>
    <t>402</t>
  </si>
  <si>
    <t>КОМПОТ ИЗ СМЕСИ СУХОФРУКТОВ</t>
  </si>
  <si>
    <t>2 день</t>
  </si>
  <si>
    <t>377</t>
  </si>
  <si>
    <t>ЧАЙ С ЛИМОНОМ</t>
  </si>
  <si>
    <t>2020</t>
  </si>
  <si>
    <t>2012</t>
  </si>
  <si>
    <t>41</t>
  </si>
  <si>
    <t>САЛАТ ИЗ МОРКОВИ</t>
  </si>
  <si>
    <t>82</t>
  </si>
  <si>
    <t>БОРЩ С КАПУСТОЙ И КАРТОФЕЛЕМ С ПТИЦЕЙ</t>
  </si>
  <si>
    <t>309</t>
  </si>
  <si>
    <t>РАГУ ИЗ ПТИЦЫ</t>
  </si>
  <si>
    <t>3 день</t>
  </si>
  <si>
    <t>45</t>
  </si>
  <si>
    <t>САЛАТ ИЗ БЕЛОКОЧАННОЙ КАПУСТЫ</t>
  </si>
  <si>
    <t>101</t>
  </si>
  <si>
    <t>СУП КАРТОФЕЛЬНЫЙ С КРУПОЙ</t>
  </si>
  <si>
    <t>199</t>
  </si>
  <si>
    <t>ПЮРЕ ИЗ БОБОВЫХ С МАСЛОМ</t>
  </si>
  <si>
    <t>4 день</t>
  </si>
  <si>
    <t>88</t>
  </si>
  <si>
    <t>ЩИ ИЗ СВЕЖЕЙ КАПУСТЫ С КАРТОФЕЛЕМ</t>
  </si>
  <si>
    <t>ТТК № 7</t>
  </si>
  <si>
    <t>МЯСО  КУРИЦЫ ЗАПЕЧЕННОЕ В СОУСЕ</t>
  </si>
  <si>
    <t>323</t>
  </si>
  <si>
    <t>КАША ГРЕЧНЕВАЯ РАССЫПЧАТАЯ</t>
  </si>
  <si>
    <t>5 день</t>
  </si>
  <si>
    <t>204</t>
  </si>
  <si>
    <t>МАКАРОНЫ ОТВАРНЫЕ С СЫРОМ</t>
  </si>
  <si>
    <t>100</t>
  </si>
  <si>
    <t>96</t>
  </si>
  <si>
    <t>РАССОЛЬНИК ЛЕНИНГРАДСКИЙ</t>
  </si>
  <si>
    <t>6 день</t>
  </si>
  <si>
    <t>КАША ОВСЯНАЯ "ГЕРКУЛЕС" ЖИДКАЯ</t>
  </si>
  <si>
    <t>49</t>
  </si>
  <si>
    <t>САЛАТ ВИТАМИННЫЙ (2 ВАРИАНТ)</t>
  </si>
  <si>
    <t>83</t>
  </si>
  <si>
    <t>СВЕКОЛЬНИК</t>
  </si>
  <si>
    <t>КАША РИСОВАЯ РАССЫПЧАТАЯ</t>
  </si>
  <si>
    <t>7 день</t>
  </si>
  <si>
    <t>8 день</t>
  </si>
  <si>
    <t>52</t>
  </si>
  <si>
    <t>САЛАТ ИЗ СВЕКЛЫ ОТВАРНОЙ</t>
  </si>
  <si>
    <t>СУП ИЗ ОВОЩЕЙ</t>
  </si>
  <si>
    <t>9 день</t>
  </si>
  <si>
    <t>113</t>
  </si>
  <si>
    <t>312</t>
  </si>
  <si>
    <t>ПЮРЕ КАРТОФЕЛЬНОЕ</t>
  </si>
  <si>
    <t>10 день</t>
  </si>
  <si>
    <t>87</t>
  </si>
  <si>
    <t>УТВЕРЖДАЮ:</t>
  </si>
  <si>
    <t>СОГЛАСОВАНО:</t>
  </si>
  <si>
    <t xml:space="preserve">ЧАЙ С САХАРОМ </t>
  </si>
  <si>
    <t xml:space="preserve">ЧАЙ С САХАРОМ, </t>
  </si>
  <si>
    <t>ЧАЙ С САХАРОМ</t>
  </si>
  <si>
    <t>СУП МОЛОЧНЫЙ С КРУПОЙ РИСОВОЙ</t>
  </si>
  <si>
    <t>ЧАЙ С САХАРОМ,</t>
  </si>
  <si>
    <t>БУЛОЧКА С САХАРОМ</t>
  </si>
  <si>
    <t>ПРИМЕРНОЕ ДЕСЯТИДНЕВНОЕ МЕНЮ ДЛЯ ОРГАНИЗАЦИИ ПИТАНИЯ ЛЕТНЕГО ОЗДОРОВИТЕЛЬНОГО ЛАГЕРЯ КАТЕГОРИИ ДЕТЕЙ ОТ 6,5 ДО 10 ЛЕТ</t>
  </si>
  <si>
    <t>ПОЛДНИК</t>
  </si>
  <si>
    <t>БУЛОЧКА С ПОВИДЛОМ</t>
  </si>
  <si>
    <t>СОК ПЛОДОВО ЯГОДНЫЙ</t>
  </si>
  <si>
    <t>СУП С РЫБНЫМИ КОНСЕРВАМИ</t>
  </si>
  <si>
    <t>ФРУКТЫ СВЕЖИЕ (ЯБЛОКО )</t>
  </si>
  <si>
    <t>ХЛЕБ ПШЕНИЧНЫЙ</t>
  </si>
  <si>
    <t xml:space="preserve">ХЛЕБ ПШЕНИЧНЫЙ </t>
  </si>
  <si>
    <t>311</t>
  </si>
  <si>
    <t>ПЛОВ ИЗ ПТИЦЫ</t>
  </si>
  <si>
    <t>БУТЕРБРОД С  СЫРОМ</t>
  </si>
  <si>
    <t>САЛАТ ИЗ СВЕЖИХ ОГУРЦОВ</t>
  </si>
  <si>
    <t>ЯЙЦО ВАРЕНОЕ</t>
  </si>
  <si>
    <t xml:space="preserve">БУТЕРБРОД С МАСЛОМ </t>
  </si>
  <si>
    <t xml:space="preserve">БИТОЧКИ МЯСНЫЕ С СОУСОМ </t>
  </si>
  <si>
    <t xml:space="preserve">КОТЛЕТЫ МЯСНЫЕ С СОУСОМ </t>
  </si>
  <si>
    <t>ТЕФТЕЛИ МЯСНЫЕ С СОУСОМ</t>
  </si>
  <si>
    <t>БУТЕРБРОД С МАСЛОМ</t>
  </si>
  <si>
    <t xml:space="preserve"> ШНИЦЕЛЬ МЯСНЫЕ С СОУСОМ </t>
  </si>
  <si>
    <t>СУП МОЛОЧНЫЙ С ВЕРМЕШЕЛЬЮ</t>
  </si>
  <si>
    <t xml:space="preserve"> ИП Блохина Ю.Е.</t>
  </si>
  <si>
    <t>ТТК5</t>
  </si>
  <si>
    <t>ВАРЕНИКИ С КАРТОФЕЛЕМ И МАСЛОМ СЛИВОЧНЫМ</t>
  </si>
  <si>
    <t>Директор МБОУ СОШ№пгт. Краскино</t>
  </si>
  <si>
    <t>___________Пантюхова И.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</si>
</sst>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9"/>
      <name val="Tahoma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164" fontId="22" fillId="0" borderId="10" xfId="0" applyNumberFormat="1" applyFont="1" applyFill="1" applyBorder="1" applyAlignment="1" applyProtection="1">
      <alignment horizontal="right" vertical="center" wrapText="1"/>
    </xf>
    <xf numFmtId="164" fontId="20" fillId="0" borderId="10" xfId="0" applyNumberFormat="1" applyFont="1" applyFill="1" applyBorder="1" applyAlignment="1" applyProtection="1">
      <alignment horizontal="right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164" fontId="24" fillId="0" borderId="10" xfId="0" applyNumberFormat="1" applyFont="1" applyFill="1" applyBorder="1" applyAlignment="1" applyProtection="1">
      <alignment horizontal="righ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4" fontId="22" fillId="33" borderId="10" xfId="0" applyNumberFormat="1" applyFont="1" applyFill="1" applyBorder="1" applyAlignment="1" applyProtection="1">
      <alignment horizontal="right" vertical="center" wrapText="1"/>
    </xf>
    <xf numFmtId="0" fontId="0" fillId="33" borderId="0" xfId="0" applyFill="1"/>
    <xf numFmtId="164" fontId="22" fillId="0" borderId="17" xfId="0" applyNumberFormat="1" applyFont="1" applyFill="1" applyBorder="1" applyAlignment="1" applyProtection="1">
      <alignment horizontal="right" vertical="center" wrapText="1"/>
    </xf>
    <xf numFmtId="164" fontId="22" fillId="0" borderId="18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vertical="center" wrapText="1"/>
    </xf>
    <xf numFmtId="0" fontId="20" fillId="0" borderId="18" xfId="0" applyNumberFormat="1" applyFont="1" applyFill="1" applyBorder="1" applyAlignment="1" applyProtection="1">
      <alignment vertical="center" wrapText="1"/>
    </xf>
    <xf numFmtId="1" fontId="22" fillId="0" borderId="10" xfId="0" applyNumberFormat="1" applyFont="1" applyFill="1" applyBorder="1" applyAlignment="1" applyProtection="1">
      <alignment horizontal="center" vertical="center" wrapText="1"/>
    </xf>
    <xf numFmtId="1" fontId="20" fillId="0" borderId="18" xfId="0" applyNumberFormat="1" applyFont="1" applyFill="1" applyBorder="1" applyAlignment="1" applyProtection="1">
      <alignment vertical="center" wrapText="1"/>
    </xf>
    <xf numFmtId="164" fontId="22" fillId="0" borderId="18" xfId="0" applyNumberFormat="1" applyFont="1" applyFill="1" applyBorder="1" applyAlignment="1" applyProtection="1">
      <alignment horizontal="right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164" fontId="22" fillId="0" borderId="17" xfId="0" applyNumberFormat="1" applyFont="1" applyFill="1" applyBorder="1" applyAlignment="1" applyProtection="1">
      <alignment horizontal="right" vertical="center" wrapText="1"/>
    </xf>
    <xf numFmtId="164" fontId="22" fillId="0" borderId="18" xfId="0" applyNumberFormat="1" applyFont="1" applyFill="1" applyBorder="1" applyAlignment="1" applyProtection="1">
      <alignment horizontal="right" vertical="center" wrapText="1"/>
    </xf>
    <xf numFmtId="0" fontId="24" fillId="0" borderId="17" xfId="0" applyNumberFormat="1" applyFont="1" applyFill="1" applyBorder="1" applyAlignment="1" applyProtection="1">
      <alignment horizontal="left" vertical="center" wrapText="1"/>
    </xf>
    <xf numFmtId="0" fontId="24" fillId="0" borderId="18" xfId="0" applyNumberFormat="1" applyFont="1" applyFill="1" applyBorder="1" applyAlignment="1" applyProtection="1">
      <alignment horizontal="left" vertical="center" wrapText="1"/>
    </xf>
    <xf numFmtId="0" fontId="24" fillId="33" borderId="17" xfId="0" applyNumberFormat="1" applyFont="1" applyFill="1" applyBorder="1" applyAlignment="1" applyProtection="1">
      <alignment horizontal="left" vertical="center" wrapText="1"/>
    </xf>
    <xf numFmtId="0" fontId="22" fillId="33" borderId="18" xfId="0" applyNumberFormat="1" applyFont="1" applyFill="1" applyBorder="1" applyAlignment="1" applyProtection="1">
      <alignment horizontal="left" vertical="center" wrapText="1"/>
    </xf>
    <xf numFmtId="0" fontId="22" fillId="0" borderId="17" xfId="0" applyNumberFormat="1" applyFont="1" applyFill="1" applyBorder="1" applyAlignment="1" applyProtection="1">
      <alignment horizontal="left" vertical="center" wrapText="1"/>
    </xf>
    <xf numFmtId="0" fontId="22" fillId="0" borderId="18" xfId="0" applyNumberFormat="1" applyFont="1" applyFill="1" applyBorder="1" applyAlignment="1" applyProtection="1">
      <alignment horizontal="left" vertical="center" wrapText="1"/>
    </xf>
    <xf numFmtId="0" fontId="20" fillId="0" borderId="17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top" wrapText="1"/>
    </xf>
    <xf numFmtId="0" fontId="21" fillId="0" borderId="19" xfId="0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horizontal="center" vertical="top" wrapText="1"/>
    </xf>
    <xf numFmtId="164" fontId="20" fillId="0" borderId="17" xfId="0" applyNumberFormat="1" applyFont="1" applyFill="1" applyBorder="1" applyAlignment="1" applyProtection="1">
      <alignment horizontal="right" vertical="center" wrapText="1"/>
    </xf>
    <xf numFmtId="164" fontId="20" fillId="0" borderId="18" xfId="0" applyNumberFormat="1" applyFont="1" applyFill="1" applyBorder="1" applyAlignment="1" applyProtection="1">
      <alignment horizontal="right" vertical="center" wrapText="1"/>
    </xf>
    <xf numFmtId="0" fontId="22" fillId="33" borderId="17" xfId="0" applyNumberFormat="1" applyFont="1" applyFill="1" applyBorder="1" applyAlignment="1" applyProtection="1">
      <alignment horizontal="left" vertical="center" wrapText="1"/>
    </xf>
    <xf numFmtId="164" fontId="22" fillId="33" borderId="17" xfId="0" applyNumberFormat="1" applyFont="1" applyFill="1" applyBorder="1" applyAlignment="1" applyProtection="1">
      <alignment horizontal="right" vertical="center" wrapText="1"/>
    </xf>
    <xf numFmtId="164" fontId="22" fillId="33" borderId="18" xfId="0" applyNumberFormat="1" applyFont="1" applyFill="1" applyBorder="1" applyAlignment="1" applyProtection="1">
      <alignment horizontal="right" vertical="center" wrapText="1"/>
    </xf>
    <xf numFmtId="164" fontId="24" fillId="0" borderId="17" xfId="0" applyNumberFormat="1" applyFont="1" applyFill="1" applyBorder="1" applyAlignment="1" applyProtection="1">
      <alignment horizontal="right" vertical="center" wrapText="1"/>
    </xf>
    <xf numFmtId="164" fontId="24" fillId="0" borderId="18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0" xfId="0" applyFont="1" applyAlignment="1">
      <alignment horizontal="center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22" fillId="34" borderId="17" xfId="0" applyNumberFormat="1" applyFont="1" applyFill="1" applyBorder="1" applyAlignment="1" applyProtection="1">
      <alignment horizontal="left" vertical="center" wrapText="1"/>
    </xf>
    <xf numFmtId="0" fontId="22" fillId="34" borderId="18" xfId="0" applyNumberFormat="1" applyFont="1" applyFill="1" applyBorder="1" applyAlignment="1" applyProtection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3"/>
  <sheetViews>
    <sheetView tabSelected="1" topLeftCell="A235" zoomScale="120" zoomScaleNormal="120" workbookViewId="0">
      <selection activeCell="A240" sqref="A240:XFD240"/>
    </sheetView>
  </sheetViews>
  <sheetFormatPr defaultRowHeight="15" x14ac:dyDescent="0.25"/>
  <cols>
    <col min="1" max="2" width="9.140625" customWidth="1"/>
    <col min="3" max="3" width="19.42578125" customWidth="1"/>
    <col min="4" max="4" width="49.85546875" customWidth="1"/>
    <col min="5" max="5" width="11.5703125" customWidth="1"/>
    <col min="6" max="8" width="7.85546875" customWidth="1"/>
    <col min="9" max="9" width="9.7109375" customWidth="1"/>
    <col min="10" max="12" width="5.7109375" customWidth="1"/>
    <col min="13" max="13" width="0.5703125" customWidth="1"/>
    <col min="14" max="14" width="5.28515625" customWidth="1"/>
    <col min="15" max="18" width="5.7109375" customWidth="1"/>
  </cols>
  <sheetData>
    <row r="1" spans="1:18" x14ac:dyDescent="0.25">
      <c r="A1" s="44" t="s">
        <v>87</v>
      </c>
      <c r="B1" s="44"/>
      <c r="C1" s="44"/>
      <c r="D1" s="44"/>
      <c r="J1" s="43" t="s">
        <v>86</v>
      </c>
      <c r="K1" s="43"/>
      <c r="L1" s="43"/>
      <c r="M1" s="43"/>
      <c r="N1" s="43"/>
      <c r="O1" s="43"/>
      <c r="P1" s="43"/>
      <c r="Q1" s="43"/>
      <c r="R1" s="43"/>
    </row>
    <row r="2" spans="1:18" x14ac:dyDescent="0.25">
      <c r="A2" s="44" t="s">
        <v>117</v>
      </c>
      <c r="B2" s="44"/>
      <c r="C2" s="44"/>
      <c r="D2" s="44"/>
      <c r="J2" s="43" t="s">
        <v>114</v>
      </c>
      <c r="K2" s="43"/>
      <c r="L2" s="43"/>
      <c r="M2" s="43"/>
      <c r="N2" s="43"/>
      <c r="O2" s="43"/>
      <c r="P2" s="43"/>
      <c r="Q2" s="43"/>
      <c r="R2" s="43"/>
    </row>
    <row r="3" spans="1:18" x14ac:dyDescent="0.25">
      <c r="A3" s="44" t="s">
        <v>118</v>
      </c>
      <c r="B3" s="44"/>
      <c r="C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1.25" customHeight="1" x14ac:dyDescent="0.25">
      <c r="A4" s="45" t="s">
        <v>94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idden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3.7" customHeight="1" x14ac:dyDescent="0.25">
      <c r="A6" s="41" t="s">
        <v>0</v>
      </c>
      <c r="B6" s="41"/>
      <c r="C6" s="41"/>
      <c r="D6" s="40" t="s">
        <v>1</v>
      </c>
      <c r="E6" s="40"/>
      <c r="F6" s="40"/>
      <c r="G6" s="40"/>
      <c r="H6" s="40"/>
      <c r="I6" s="40"/>
      <c r="J6" s="40"/>
      <c r="K6" s="40"/>
      <c r="L6" s="40"/>
      <c r="M6" s="40"/>
      <c r="N6" s="41" t="s">
        <v>0</v>
      </c>
      <c r="O6" s="41"/>
      <c r="P6" s="41"/>
      <c r="Q6" s="41"/>
      <c r="R6" s="41"/>
    </row>
    <row r="7" spans="1:18" ht="2.85" customHeight="1" x14ac:dyDescent="0.25">
      <c r="A7" s="41"/>
      <c r="B7" s="41"/>
      <c r="C7" s="41"/>
      <c r="D7" s="41" t="s">
        <v>0</v>
      </c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" ht="12.95" customHeight="1" x14ac:dyDescent="0.25">
      <c r="A8" s="28" t="s">
        <v>2</v>
      </c>
      <c r="B8" s="28" t="s">
        <v>3</v>
      </c>
      <c r="C8" s="53" t="s">
        <v>4</v>
      </c>
      <c r="D8" s="54"/>
      <c r="E8" s="28" t="s">
        <v>5</v>
      </c>
      <c r="F8" s="46" t="s">
        <v>6</v>
      </c>
      <c r="G8" s="47"/>
      <c r="H8" s="48"/>
      <c r="I8" s="49" t="s">
        <v>7</v>
      </c>
      <c r="J8" s="46" t="s">
        <v>8</v>
      </c>
      <c r="K8" s="47"/>
      <c r="L8" s="47"/>
      <c r="M8" s="47"/>
      <c r="N8" s="48"/>
      <c r="O8" s="46" t="s">
        <v>9</v>
      </c>
      <c r="P8" s="47"/>
      <c r="Q8" s="47"/>
      <c r="R8" s="48"/>
    </row>
    <row r="9" spans="1:18" ht="36" customHeight="1" x14ac:dyDescent="0.25">
      <c r="A9" s="29"/>
      <c r="B9" s="29"/>
      <c r="C9" s="55"/>
      <c r="D9" s="56"/>
      <c r="E9" s="29"/>
      <c r="F9" s="1" t="s">
        <v>10</v>
      </c>
      <c r="G9" s="1" t="s">
        <v>11</v>
      </c>
      <c r="H9" s="1" t="s">
        <v>12</v>
      </c>
      <c r="I9" s="50"/>
      <c r="J9" s="1" t="s">
        <v>13</v>
      </c>
      <c r="K9" s="1" t="s">
        <v>14</v>
      </c>
      <c r="L9" s="1" t="s">
        <v>15</v>
      </c>
      <c r="M9" s="51" t="s">
        <v>16</v>
      </c>
      <c r="N9" s="52"/>
      <c r="O9" s="1" t="s">
        <v>17</v>
      </c>
      <c r="P9" s="1" t="s">
        <v>18</v>
      </c>
      <c r="Q9" s="1" t="s">
        <v>19</v>
      </c>
      <c r="R9" s="1" t="s">
        <v>20</v>
      </c>
    </row>
    <row r="10" spans="1:18" ht="14.25" customHeight="1" x14ac:dyDescent="0.25">
      <c r="A10" s="30" t="s">
        <v>21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18" ht="11.85" customHeight="1" x14ac:dyDescent="0.25">
      <c r="A11" s="2" t="s">
        <v>22</v>
      </c>
      <c r="B11" s="2" t="s">
        <v>23</v>
      </c>
      <c r="C11" s="24" t="s">
        <v>24</v>
      </c>
      <c r="D11" s="25"/>
      <c r="E11" s="14" t="s">
        <v>25</v>
      </c>
      <c r="F11" s="3">
        <v>13.3</v>
      </c>
      <c r="G11" s="3">
        <v>6.9</v>
      </c>
      <c r="H11" s="3">
        <v>43.4</v>
      </c>
      <c r="I11" s="3">
        <v>295.2</v>
      </c>
      <c r="J11" s="3">
        <v>0</v>
      </c>
      <c r="K11" s="3">
        <v>0.2</v>
      </c>
      <c r="L11" s="3">
        <v>0</v>
      </c>
      <c r="M11" s="18">
        <v>0.6</v>
      </c>
      <c r="N11" s="19"/>
      <c r="O11" s="3">
        <v>116.9</v>
      </c>
      <c r="P11" s="3">
        <v>16.8</v>
      </c>
      <c r="Q11" s="3">
        <v>101.1</v>
      </c>
      <c r="R11" s="3">
        <v>0.3</v>
      </c>
    </row>
    <row r="12" spans="1:18" ht="12.75" customHeight="1" x14ac:dyDescent="0.25">
      <c r="A12" s="2" t="s">
        <v>26</v>
      </c>
      <c r="B12" s="2" t="s">
        <v>27</v>
      </c>
      <c r="C12" s="24" t="s">
        <v>88</v>
      </c>
      <c r="D12" s="25"/>
      <c r="E12" s="14">
        <v>200</v>
      </c>
      <c r="F12" s="3">
        <v>0.2</v>
      </c>
      <c r="G12" s="3">
        <v>0</v>
      </c>
      <c r="H12" s="3">
        <v>10.1</v>
      </c>
      <c r="I12" s="3">
        <v>41.1</v>
      </c>
      <c r="J12" s="3">
        <v>0</v>
      </c>
      <c r="K12" s="3">
        <v>0</v>
      </c>
      <c r="L12" s="3">
        <v>0</v>
      </c>
      <c r="M12" s="18">
        <v>0</v>
      </c>
      <c r="N12" s="19"/>
      <c r="O12" s="3">
        <v>13</v>
      </c>
      <c r="P12" s="3">
        <v>5.9</v>
      </c>
      <c r="Q12" s="3">
        <v>7.4</v>
      </c>
      <c r="R12" s="3">
        <v>0.7</v>
      </c>
    </row>
    <row r="13" spans="1:18" ht="11.85" customHeight="1" x14ac:dyDescent="0.25">
      <c r="A13" s="2" t="s">
        <v>22</v>
      </c>
      <c r="B13" s="2" t="s">
        <v>0</v>
      </c>
      <c r="C13" s="20" t="s">
        <v>100</v>
      </c>
      <c r="D13" s="25"/>
      <c r="E13" s="14">
        <v>50</v>
      </c>
      <c r="F13" s="3">
        <v>2.2999999999999998</v>
      </c>
      <c r="G13" s="3">
        <v>0.9</v>
      </c>
      <c r="H13" s="3">
        <v>15.4</v>
      </c>
      <c r="I13" s="3">
        <v>78.599999999999994</v>
      </c>
      <c r="J13" s="3">
        <v>0</v>
      </c>
      <c r="K13" s="3">
        <v>0</v>
      </c>
      <c r="L13" s="3">
        <v>0</v>
      </c>
      <c r="M13" s="18">
        <v>0</v>
      </c>
      <c r="N13" s="19"/>
      <c r="O13" s="3">
        <v>5.7</v>
      </c>
      <c r="P13" s="3">
        <v>3.9</v>
      </c>
      <c r="Q13" s="3">
        <v>19.5</v>
      </c>
      <c r="R13" s="3">
        <v>0.3</v>
      </c>
    </row>
    <row r="14" spans="1:18" ht="11.85" customHeight="1" x14ac:dyDescent="0.25">
      <c r="A14" s="2">
        <v>2017</v>
      </c>
      <c r="B14" s="2">
        <v>3</v>
      </c>
      <c r="C14" s="20" t="s">
        <v>104</v>
      </c>
      <c r="D14" s="21"/>
      <c r="E14" s="14">
        <v>50</v>
      </c>
      <c r="F14" s="3">
        <v>3.8</v>
      </c>
      <c r="G14" s="3">
        <v>14.3</v>
      </c>
      <c r="H14" s="3">
        <v>0.5</v>
      </c>
      <c r="I14" s="3">
        <v>169</v>
      </c>
      <c r="J14" s="3">
        <v>0</v>
      </c>
      <c r="K14" s="3">
        <v>0</v>
      </c>
      <c r="L14" s="3">
        <v>0.6</v>
      </c>
      <c r="M14" s="10"/>
      <c r="N14" s="11">
        <v>0.7</v>
      </c>
      <c r="O14" s="3">
        <v>2.4</v>
      </c>
      <c r="P14" s="3">
        <v>0</v>
      </c>
      <c r="Q14" s="3">
        <v>2.2999999999999998</v>
      </c>
      <c r="R14" s="3">
        <v>0</v>
      </c>
    </row>
    <row r="15" spans="1:18" ht="11.85" customHeight="1" x14ac:dyDescent="0.25">
      <c r="A15" s="26" t="s">
        <v>28</v>
      </c>
      <c r="B15" s="27"/>
      <c r="C15" s="27"/>
      <c r="D15" s="27"/>
      <c r="E15" s="15">
        <f>E11+E12+E13+E14</f>
        <v>500</v>
      </c>
      <c r="F15" s="15">
        <f t="shared" ref="F15:I15" si="0">F11+F12+F13+F14</f>
        <v>19.600000000000001</v>
      </c>
      <c r="G15" s="15">
        <f t="shared" si="0"/>
        <v>22.1</v>
      </c>
      <c r="H15" s="15">
        <f t="shared" si="0"/>
        <v>69.400000000000006</v>
      </c>
      <c r="I15" s="15">
        <f t="shared" si="0"/>
        <v>583.9</v>
      </c>
      <c r="J15" s="4">
        <v>0</v>
      </c>
      <c r="K15" s="4">
        <v>0.2</v>
      </c>
      <c r="L15" s="4">
        <v>0.1</v>
      </c>
      <c r="M15" s="33">
        <v>0.7</v>
      </c>
      <c r="N15" s="34"/>
      <c r="O15" s="4">
        <v>136.6</v>
      </c>
      <c r="P15" s="4">
        <v>26.6</v>
      </c>
      <c r="Q15" s="4">
        <v>130</v>
      </c>
      <c r="R15" s="4">
        <v>1.3</v>
      </c>
    </row>
    <row r="16" spans="1:18" ht="14.25" customHeight="1" x14ac:dyDescent="0.2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1:18" ht="11.85" customHeight="1" x14ac:dyDescent="0.25">
      <c r="A17" s="2"/>
      <c r="B17" s="2"/>
      <c r="C17" s="24"/>
      <c r="D17" s="25"/>
      <c r="E17" s="2"/>
      <c r="F17" s="3"/>
      <c r="G17" s="3"/>
      <c r="H17" s="3"/>
      <c r="I17" s="3"/>
      <c r="J17" s="3"/>
      <c r="K17" s="3"/>
      <c r="L17" s="3"/>
      <c r="M17" s="18"/>
      <c r="N17" s="19"/>
      <c r="O17" s="3"/>
      <c r="P17" s="3"/>
      <c r="Q17" s="3"/>
      <c r="R17" s="3"/>
    </row>
    <row r="18" spans="1:18" ht="14.25" customHeight="1" x14ac:dyDescent="0.25">
      <c r="A18" s="30" t="s">
        <v>29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</row>
    <row r="19" spans="1:18" s="9" customFormat="1" ht="13.5" customHeight="1" x14ac:dyDescent="0.25">
      <c r="A19" s="7" t="s">
        <v>26</v>
      </c>
      <c r="B19" s="7">
        <v>13</v>
      </c>
      <c r="C19" s="35" t="s">
        <v>105</v>
      </c>
      <c r="D19" s="23"/>
      <c r="E19" s="7">
        <v>60</v>
      </c>
      <c r="F19" s="8">
        <v>1</v>
      </c>
      <c r="G19" s="8">
        <v>3</v>
      </c>
      <c r="H19" s="8">
        <v>3.5</v>
      </c>
      <c r="I19" s="8">
        <v>45.9</v>
      </c>
      <c r="J19" s="8">
        <v>0</v>
      </c>
      <c r="K19" s="8">
        <v>2.4</v>
      </c>
      <c r="L19" s="8">
        <v>0</v>
      </c>
      <c r="M19" s="36">
        <v>1.4</v>
      </c>
      <c r="N19" s="37"/>
      <c r="O19" s="8">
        <v>19.5</v>
      </c>
      <c r="P19" s="8">
        <v>11.6</v>
      </c>
      <c r="Q19" s="8">
        <v>22.8</v>
      </c>
      <c r="R19" s="8">
        <v>0.7</v>
      </c>
    </row>
    <row r="20" spans="1:18" ht="11.85" customHeight="1" x14ac:dyDescent="0.25">
      <c r="A20" s="2" t="s">
        <v>26</v>
      </c>
      <c r="B20" s="2" t="s">
        <v>30</v>
      </c>
      <c r="C20" s="24" t="s">
        <v>31</v>
      </c>
      <c r="D20" s="25"/>
      <c r="E20" s="2">
        <v>200</v>
      </c>
      <c r="F20" s="3">
        <v>8.1</v>
      </c>
      <c r="G20" s="3">
        <v>4.9000000000000004</v>
      </c>
      <c r="H20" s="3">
        <v>18.8</v>
      </c>
      <c r="I20" s="3">
        <v>152.5</v>
      </c>
      <c r="J20" s="3">
        <v>0.3</v>
      </c>
      <c r="K20" s="3">
        <v>4.7</v>
      </c>
      <c r="L20" s="3">
        <v>0.2</v>
      </c>
      <c r="M20" s="18">
        <v>2.8</v>
      </c>
      <c r="N20" s="19"/>
      <c r="O20" s="3">
        <v>43.7</v>
      </c>
      <c r="P20" s="3">
        <v>35.200000000000003</v>
      </c>
      <c r="Q20" s="3">
        <v>99.2</v>
      </c>
      <c r="R20" s="3">
        <v>2.2999999999999998</v>
      </c>
    </row>
    <row r="21" spans="1:18" ht="18" customHeight="1" x14ac:dyDescent="0.25">
      <c r="A21" s="2" t="s">
        <v>26</v>
      </c>
      <c r="B21" s="2" t="s">
        <v>32</v>
      </c>
      <c r="C21" s="24" t="s">
        <v>33</v>
      </c>
      <c r="D21" s="25"/>
      <c r="E21" s="2">
        <v>150</v>
      </c>
      <c r="F21" s="3">
        <v>5.3</v>
      </c>
      <c r="G21" s="3">
        <v>2.4</v>
      </c>
      <c r="H21" s="3">
        <v>34.200000000000003</v>
      </c>
      <c r="I21" s="3">
        <v>179.7</v>
      </c>
      <c r="J21" s="3">
        <v>0.1</v>
      </c>
      <c r="K21" s="3">
        <v>0</v>
      </c>
      <c r="L21" s="3">
        <v>0</v>
      </c>
      <c r="M21" s="18">
        <v>1.1000000000000001</v>
      </c>
      <c r="N21" s="19"/>
      <c r="O21" s="3">
        <v>29.4</v>
      </c>
      <c r="P21" s="3">
        <v>10.4</v>
      </c>
      <c r="Q21" s="3">
        <v>41</v>
      </c>
      <c r="R21" s="3">
        <v>1</v>
      </c>
    </row>
    <row r="22" spans="1:18" ht="14.25" customHeight="1" x14ac:dyDescent="0.25">
      <c r="A22" s="2" t="s">
        <v>22</v>
      </c>
      <c r="B22" s="2" t="s">
        <v>34</v>
      </c>
      <c r="C22" s="24" t="s">
        <v>109</v>
      </c>
      <c r="D22" s="25"/>
      <c r="E22" s="2">
        <v>90</v>
      </c>
      <c r="F22" s="3">
        <v>15</v>
      </c>
      <c r="G22" s="3">
        <v>14</v>
      </c>
      <c r="H22" s="3">
        <v>18</v>
      </c>
      <c r="I22" s="3">
        <v>213.3</v>
      </c>
      <c r="J22" s="3">
        <v>0</v>
      </c>
      <c r="K22" s="3">
        <v>1.4</v>
      </c>
      <c r="L22" s="3">
        <v>0.1</v>
      </c>
      <c r="M22" s="18">
        <v>1.8</v>
      </c>
      <c r="N22" s="19"/>
      <c r="O22" s="3">
        <v>13.4</v>
      </c>
      <c r="P22" s="3">
        <v>9.5</v>
      </c>
      <c r="Q22" s="3">
        <v>25.4</v>
      </c>
      <c r="R22" s="3">
        <v>0.7</v>
      </c>
    </row>
    <row r="23" spans="1:18" s="9" customFormat="1" ht="14.25" customHeight="1" x14ac:dyDescent="0.25">
      <c r="A23" s="7" t="s">
        <v>22</v>
      </c>
      <c r="B23" s="7" t="s">
        <v>35</v>
      </c>
      <c r="C23" s="35" t="s">
        <v>36</v>
      </c>
      <c r="D23" s="23"/>
      <c r="E23" s="7">
        <v>200</v>
      </c>
      <c r="F23" s="8">
        <v>0</v>
      </c>
      <c r="G23" s="8">
        <v>0</v>
      </c>
      <c r="H23" s="8">
        <v>10.7</v>
      </c>
      <c r="I23" s="8">
        <v>42.6</v>
      </c>
      <c r="J23" s="8">
        <v>0</v>
      </c>
      <c r="K23" s="8">
        <v>0</v>
      </c>
      <c r="L23" s="8">
        <v>0</v>
      </c>
      <c r="M23" s="36">
        <v>0</v>
      </c>
      <c r="N23" s="37"/>
      <c r="O23" s="8">
        <v>8.8000000000000007</v>
      </c>
      <c r="P23" s="8">
        <v>1.9</v>
      </c>
      <c r="Q23" s="8">
        <v>0</v>
      </c>
      <c r="R23" s="8">
        <v>0</v>
      </c>
    </row>
    <row r="24" spans="1:18" ht="11.85" customHeight="1" x14ac:dyDescent="0.25">
      <c r="A24" s="2" t="s">
        <v>22</v>
      </c>
      <c r="B24" s="2" t="s">
        <v>0</v>
      </c>
      <c r="C24" s="20" t="s">
        <v>100</v>
      </c>
      <c r="D24" s="25"/>
      <c r="E24" s="2">
        <v>40</v>
      </c>
      <c r="F24" s="3">
        <v>2.6</v>
      </c>
      <c r="G24" s="3">
        <v>0.4</v>
      </c>
      <c r="H24" s="3">
        <v>17</v>
      </c>
      <c r="I24" s="3">
        <v>81.599999999999994</v>
      </c>
      <c r="J24" s="3">
        <v>0.1</v>
      </c>
      <c r="K24" s="3">
        <v>0</v>
      </c>
      <c r="L24" s="3">
        <v>0</v>
      </c>
      <c r="M24" s="18">
        <v>0.9</v>
      </c>
      <c r="N24" s="19"/>
      <c r="O24" s="3">
        <v>7.2</v>
      </c>
      <c r="P24" s="3">
        <v>7.6</v>
      </c>
      <c r="Q24" s="3">
        <v>34.799999999999997</v>
      </c>
      <c r="R24" s="3">
        <v>1.6</v>
      </c>
    </row>
    <row r="25" spans="1:18" ht="11.85" customHeight="1" x14ac:dyDescent="0.25">
      <c r="A25" s="26" t="s">
        <v>28</v>
      </c>
      <c r="B25" s="27"/>
      <c r="C25" s="27"/>
      <c r="D25" s="12"/>
      <c r="E25" s="13">
        <f>SUM(E19:E24)</f>
        <v>740</v>
      </c>
      <c r="F25" s="4">
        <f>F19+F20+F21+F22+F23+F24</f>
        <v>32</v>
      </c>
      <c r="G25" s="4">
        <f>G19+G20+G21+G22+G23+G24</f>
        <v>24.7</v>
      </c>
      <c r="H25" s="4">
        <f>H19+H20+H21+H22+H23+H24</f>
        <v>102.2</v>
      </c>
      <c r="I25" s="4">
        <f>I19+I20+I21+I22+I23+I24</f>
        <v>715.60000000000014</v>
      </c>
      <c r="J25" s="4">
        <v>0.5</v>
      </c>
      <c r="K25" s="4">
        <v>10.3</v>
      </c>
      <c r="L25" s="4">
        <v>0.4</v>
      </c>
      <c r="M25" s="33">
        <v>6.6</v>
      </c>
      <c r="N25" s="34"/>
      <c r="O25" s="4">
        <v>127.1</v>
      </c>
      <c r="P25" s="4">
        <v>73.599999999999994</v>
      </c>
      <c r="Q25" s="4">
        <v>222.6</v>
      </c>
      <c r="R25" s="4">
        <v>6</v>
      </c>
    </row>
    <row r="26" spans="1:18" ht="11.85" customHeight="1" x14ac:dyDescent="0.25">
      <c r="A26" s="42" t="s">
        <v>95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18" ht="11.85" customHeight="1" x14ac:dyDescent="0.25">
      <c r="A27" s="2">
        <v>2011</v>
      </c>
      <c r="B27" s="2">
        <v>421</v>
      </c>
      <c r="C27" s="24" t="s">
        <v>96</v>
      </c>
      <c r="D27" s="25"/>
      <c r="E27" s="2">
        <v>100</v>
      </c>
      <c r="F27" s="3">
        <v>4</v>
      </c>
      <c r="G27" s="3">
        <v>2.4</v>
      </c>
      <c r="H27" s="3">
        <v>26.3</v>
      </c>
      <c r="I27" s="3">
        <v>124.9</v>
      </c>
      <c r="J27" s="3">
        <v>0</v>
      </c>
      <c r="K27" s="3">
        <v>0</v>
      </c>
      <c r="L27" s="3">
        <v>0</v>
      </c>
      <c r="M27" s="18">
        <v>0</v>
      </c>
      <c r="N27" s="19"/>
      <c r="O27" s="3">
        <v>5.7</v>
      </c>
      <c r="P27" s="3">
        <v>3.9</v>
      </c>
      <c r="Q27" s="3">
        <v>19.5</v>
      </c>
      <c r="R27" s="3">
        <v>0.3</v>
      </c>
    </row>
    <row r="28" spans="1:18" ht="11.85" customHeight="1" x14ac:dyDescent="0.25">
      <c r="A28" s="2" t="s">
        <v>22</v>
      </c>
      <c r="B28" s="2" t="s">
        <v>35</v>
      </c>
      <c r="C28" s="24" t="s">
        <v>97</v>
      </c>
      <c r="D28" s="25"/>
      <c r="E28" s="2">
        <v>200</v>
      </c>
      <c r="F28" s="3">
        <v>0.8</v>
      </c>
      <c r="G28" s="3">
        <v>0.8</v>
      </c>
      <c r="H28" s="3">
        <v>20.100000000000001</v>
      </c>
      <c r="I28" s="3">
        <v>84</v>
      </c>
      <c r="J28" s="3">
        <v>0</v>
      </c>
      <c r="K28" s="3">
        <v>0</v>
      </c>
      <c r="L28" s="3">
        <v>0</v>
      </c>
      <c r="M28" s="18">
        <v>0</v>
      </c>
      <c r="N28" s="19"/>
      <c r="O28" s="3">
        <v>8.8000000000000007</v>
      </c>
      <c r="P28" s="3">
        <v>1.9</v>
      </c>
      <c r="Q28" s="3">
        <v>0</v>
      </c>
      <c r="R28" s="3">
        <v>0</v>
      </c>
    </row>
    <row r="29" spans="1:18" ht="11.85" customHeight="1" x14ac:dyDescent="0.25">
      <c r="A29" s="26" t="s">
        <v>28</v>
      </c>
      <c r="B29" s="27"/>
      <c r="C29" s="27"/>
      <c r="D29" s="12"/>
      <c r="E29" s="13">
        <f>SUM(E27:E28)</f>
        <v>300</v>
      </c>
      <c r="F29" s="13">
        <f t="shared" ref="F29:R29" si="1">SUM(F27:F28)</f>
        <v>4.8</v>
      </c>
      <c r="G29" s="13">
        <f t="shared" si="1"/>
        <v>3.2</v>
      </c>
      <c r="H29" s="13">
        <f t="shared" si="1"/>
        <v>46.400000000000006</v>
      </c>
      <c r="I29" s="13">
        <f t="shared" si="1"/>
        <v>208.9</v>
      </c>
      <c r="J29" s="13">
        <f t="shared" si="1"/>
        <v>0</v>
      </c>
      <c r="K29" s="13">
        <f t="shared" si="1"/>
        <v>0</v>
      </c>
      <c r="L29" s="13">
        <f t="shared" si="1"/>
        <v>0</v>
      </c>
      <c r="M29" s="13">
        <f t="shared" si="1"/>
        <v>0</v>
      </c>
      <c r="N29" s="13">
        <f t="shared" si="1"/>
        <v>0</v>
      </c>
      <c r="O29" s="13">
        <f t="shared" si="1"/>
        <v>14.5</v>
      </c>
      <c r="P29" s="13">
        <f t="shared" si="1"/>
        <v>5.8</v>
      </c>
      <c r="Q29" s="13">
        <f t="shared" si="1"/>
        <v>19.5</v>
      </c>
      <c r="R29" s="13">
        <f t="shared" si="1"/>
        <v>0.3</v>
      </c>
    </row>
    <row r="30" spans="1:18" ht="11.85" customHeight="1" x14ac:dyDescent="0.25">
      <c r="A30" s="26" t="s">
        <v>28</v>
      </c>
      <c r="B30" s="27"/>
      <c r="C30" s="27"/>
      <c r="D30" s="12"/>
      <c r="E30" s="13">
        <f>E29+E25+E15</f>
        <v>1540</v>
      </c>
      <c r="F30" s="4">
        <f>SUM(F27:F28)</f>
        <v>4.8</v>
      </c>
      <c r="G30" s="4">
        <f t="shared" ref="G30:I30" si="2">SUM(G27:G28)</f>
        <v>3.2</v>
      </c>
      <c r="H30" s="4">
        <f t="shared" si="2"/>
        <v>46.400000000000006</v>
      </c>
      <c r="I30" s="4">
        <f t="shared" si="2"/>
        <v>208.9</v>
      </c>
      <c r="J30" s="4">
        <f>SUM(J27:J28)</f>
        <v>0</v>
      </c>
      <c r="K30" s="4">
        <f t="shared" ref="K30" si="3">SUM(K27:K28)</f>
        <v>0</v>
      </c>
      <c r="L30" s="4">
        <f t="shared" ref="L30" si="4">SUM(L27:L28)</f>
        <v>0</v>
      </c>
      <c r="M30" s="33">
        <f>M27+M28</f>
        <v>0</v>
      </c>
      <c r="N30" s="34"/>
      <c r="O30" s="4">
        <f>O28+O27</f>
        <v>14.5</v>
      </c>
      <c r="P30" s="4">
        <f t="shared" ref="P30:R30" si="5">P28+P27</f>
        <v>5.8</v>
      </c>
      <c r="Q30" s="4">
        <f t="shared" si="5"/>
        <v>19.5</v>
      </c>
      <c r="R30" s="4">
        <f t="shared" si="5"/>
        <v>0.3</v>
      </c>
    </row>
    <row r="31" spans="1:18" ht="13.7" customHeight="1" x14ac:dyDescent="0.25">
      <c r="A31" s="41" t="s">
        <v>0</v>
      </c>
      <c r="B31" s="41"/>
      <c r="C31" s="41"/>
      <c r="D31" s="40" t="s">
        <v>37</v>
      </c>
      <c r="E31" s="40"/>
      <c r="F31" s="40"/>
      <c r="G31" s="40"/>
      <c r="H31" s="40"/>
      <c r="I31" s="40"/>
      <c r="J31" s="40"/>
      <c r="K31" s="40"/>
      <c r="L31" s="40"/>
      <c r="M31" s="40"/>
      <c r="N31" s="41" t="s">
        <v>0</v>
      </c>
      <c r="O31" s="41"/>
      <c r="P31" s="41"/>
      <c r="Q31" s="41"/>
      <c r="R31" s="41"/>
    </row>
    <row r="32" spans="1:18" ht="2.85" customHeight="1" x14ac:dyDescent="0.25">
      <c r="A32" s="41"/>
      <c r="B32" s="41"/>
      <c r="C32" s="41"/>
      <c r="D32" s="41" t="s">
        <v>0</v>
      </c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ht="12.95" customHeight="1" x14ac:dyDescent="0.25">
      <c r="A33" s="28" t="s">
        <v>2</v>
      </c>
      <c r="B33" s="28" t="s">
        <v>3</v>
      </c>
      <c r="C33" s="53" t="s">
        <v>4</v>
      </c>
      <c r="D33" s="54"/>
      <c r="E33" s="28" t="s">
        <v>5</v>
      </c>
      <c r="F33" s="46" t="s">
        <v>6</v>
      </c>
      <c r="G33" s="47"/>
      <c r="H33" s="48"/>
      <c r="I33" s="49" t="s">
        <v>7</v>
      </c>
      <c r="J33" s="46" t="s">
        <v>8</v>
      </c>
      <c r="K33" s="47"/>
      <c r="L33" s="47"/>
      <c r="M33" s="47"/>
      <c r="N33" s="48"/>
      <c r="O33" s="46" t="s">
        <v>9</v>
      </c>
      <c r="P33" s="47"/>
      <c r="Q33" s="47"/>
      <c r="R33" s="48"/>
    </row>
    <row r="34" spans="1:18" ht="30.2" customHeight="1" x14ac:dyDescent="0.25">
      <c r="A34" s="29"/>
      <c r="B34" s="29"/>
      <c r="C34" s="55"/>
      <c r="D34" s="56"/>
      <c r="E34" s="29"/>
      <c r="F34" s="1" t="s">
        <v>10</v>
      </c>
      <c r="G34" s="1" t="s">
        <v>11</v>
      </c>
      <c r="H34" s="1" t="s">
        <v>12</v>
      </c>
      <c r="I34" s="50"/>
      <c r="J34" s="1" t="s">
        <v>13</v>
      </c>
      <c r="K34" s="1" t="s">
        <v>14</v>
      </c>
      <c r="L34" s="1" t="s">
        <v>15</v>
      </c>
      <c r="M34" s="51" t="s">
        <v>16</v>
      </c>
      <c r="N34" s="52"/>
      <c r="O34" s="1" t="s">
        <v>17</v>
      </c>
      <c r="P34" s="1" t="s">
        <v>18</v>
      </c>
      <c r="Q34" s="1" t="s">
        <v>19</v>
      </c>
      <c r="R34" s="1" t="s">
        <v>20</v>
      </c>
    </row>
    <row r="35" spans="1:18" ht="14.25" customHeight="1" x14ac:dyDescent="0.25">
      <c r="A35" s="30" t="s">
        <v>21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</row>
    <row r="36" spans="1:18" ht="11.25" customHeight="1" x14ac:dyDescent="0.25">
      <c r="A36" s="2" t="s">
        <v>22</v>
      </c>
      <c r="B36" s="2" t="s">
        <v>23</v>
      </c>
      <c r="C36" s="24" t="s">
        <v>69</v>
      </c>
      <c r="D36" s="25"/>
      <c r="E36" s="2">
        <v>200</v>
      </c>
      <c r="F36" s="3">
        <v>14.9</v>
      </c>
      <c r="G36" s="3">
        <v>10.7</v>
      </c>
      <c r="H36" s="3">
        <v>39.6</v>
      </c>
      <c r="I36" s="3">
        <v>276.8</v>
      </c>
      <c r="J36" s="3">
        <v>0.1</v>
      </c>
      <c r="K36" s="3">
        <v>0.2</v>
      </c>
      <c r="L36" s="3">
        <v>0</v>
      </c>
      <c r="M36" s="18">
        <v>0.7</v>
      </c>
      <c r="N36" s="19"/>
      <c r="O36" s="3">
        <v>126.5</v>
      </c>
      <c r="P36" s="3">
        <v>35.6</v>
      </c>
      <c r="Q36" s="3">
        <v>138.9</v>
      </c>
      <c r="R36" s="3">
        <v>0.7</v>
      </c>
    </row>
    <row r="37" spans="1:18" ht="11.25" customHeight="1" x14ac:dyDescent="0.25">
      <c r="A37" s="2">
        <v>2022</v>
      </c>
      <c r="B37" s="2">
        <v>54</v>
      </c>
      <c r="C37" s="24" t="s">
        <v>106</v>
      </c>
      <c r="D37" s="57"/>
      <c r="E37" s="17">
        <v>40</v>
      </c>
      <c r="F37" s="16">
        <v>4.8</v>
      </c>
      <c r="G37" s="3">
        <v>4</v>
      </c>
      <c r="H37" s="3">
        <v>0.3</v>
      </c>
      <c r="I37" s="3">
        <v>56.6</v>
      </c>
      <c r="J37" s="3">
        <v>0</v>
      </c>
      <c r="K37" s="3">
        <v>0</v>
      </c>
      <c r="L37" s="3">
        <v>0</v>
      </c>
      <c r="M37" s="18">
        <v>0</v>
      </c>
      <c r="N37" s="19"/>
      <c r="O37" s="3">
        <v>13</v>
      </c>
      <c r="P37" s="3">
        <v>5.9</v>
      </c>
      <c r="Q37" s="3">
        <v>7.4</v>
      </c>
      <c r="R37" s="3">
        <v>0.7</v>
      </c>
    </row>
    <row r="38" spans="1:18" ht="11.85" customHeight="1" x14ac:dyDescent="0.25">
      <c r="A38" s="2" t="s">
        <v>26</v>
      </c>
      <c r="B38" s="2" t="s">
        <v>38</v>
      </c>
      <c r="C38" s="24" t="s">
        <v>90</v>
      </c>
      <c r="D38" s="25"/>
      <c r="E38" s="2">
        <v>200</v>
      </c>
      <c r="F38" s="3">
        <v>0.2</v>
      </c>
      <c r="G38" s="3">
        <v>0</v>
      </c>
      <c r="H38" s="3">
        <v>12.1</v>
      </c>
      <c r="I38" s="3">
        <v>49.9</v>
      </c>
      <c r="J38" s="3">
        <v>0</v>
      </c>
      <c r="K38" s="3">
        <v>0.5</v>
      </c>
      <c r="L38" s="3">
        <v>0</v>
      </c>
      <c r="M38" s="18">
        <v>0</v>
      </c>
      <c r="N38" s="19"/>
      <c r="O38" s="3">
        <v>14.1</v>
      </c>
      <c r="P38" s="3">
        <v>6.3</v>
      </c>
      <c r="Q38" s="3">
        <v>8</v>
      </c>
      <c r="R38" s="3">
        <v>0.7</v>
      </c>
    </row>
    <row r="39" spans="1:18" ht="11.85" customHeight="1" x14ac:dyDescent="0.25">
      <c r="A39" s="2" t="s">
        <v>22</v>
      </c>
      <c r="B39" s="2" t="s">
        <v>0</v>
      </c>
      <c r="C39" s="22" t="s">
        <v>99</v>
      </c>
      <c r="D39" s="23"/>
      <c r="E39" s="2">
        <v>100</v>
      </c>
      <c r="F39" s="3">
        <v>0.4</v>
      </c>
      <c r="G39" s="3">
        <v>0.4</v>
      </c>
      <c r="H39" s="3">
        <v>9.8000000000000007</v>
      </c>
      <c r="I39" s="3">
        <v>47</v>
      </c>
      <c r="J39" s="3">
        <v>0</v>
      </c>
      <c r="K39" s="3">
        <v>10</v>
      </c>
      <c r="L39" s="3">
        <v>0</v>
      </c>
      <c r="M39" s="18">
        <v>0.6</v>
      </c>
      <c r="N39" s="19"/>
      <c r="O39" s="3">
        <v>16</v>
      </c>
      <c r="P39" s="3">
        <v>8</v>
      </c>
      <c r="Q39" s="3">
        <v>11</v>
      </c>
      <c r="R39" s="3">
        <v>2.2000000000000002</v>
      </c>
    </row>
    <row r="40" spans="1:18" ht="11.85" customHeight="1" x14ac:dyDescent="0.25">
      <c r="A40" s="2" t="s">
        <v>22</v>
      </c>
      <c r="B40" s="2" t="s">
        <v>0</v>
      </c>
      <c r="C40" s="20" t="s">
        <v>100</v>
      </c>
      <c r="D40" s="25"/>
      <c r="E40" s="2">
        <v>50</v>
      </c>
      <c r="F40" s="3">
        <v>2.2999999999999998</v>
      </c>
      <c r="G40" s="3">
        <v>0.9</v>
      </c>
      <c r="H40" s="3">
        <v>15.4</v>
      </c>
      <c r="I40" s="3">
        <v>78.599999999999994</v>
      </c>
      <c r="J40" s="3">
        <v>0</v>
      </c>
      <c r="K40" s="3">
        <v>0</v>
      </c>
      <c r="L40" s="3">
        <v>0</v>
      </c>
      <c r="M40" s="18">
        <v>0</v>
      </c>
      <c r="N40" s="19"/>
      <c r="O40" s="3">
        <v>5.7</v>
      </c>
      <c r="P40" s="3">
        <v>3.9</v>
      </c>
      <c r="Q40" s="3">
        <v>19.5</v>
      </c>
      <c r="R40" s="3">
        <v>0.3</v>
      </c>
    </row>
    <row r="41" spans="1:18" ht="11.85" customHeight="1" x14ac:dyDescent="0.25">
      <c r="A41" s="26" t="s">
        <v>28</v>
      </c>
      <c r="B41" s="27"/>
      <c r="C41" s="27"/>
      <c r="D41" s="12"/>
      <c r="E41" s="13">
        <f>SUM(E36:E40)</f>
        <v>590</v>
      </c>
      <c r="F41" s="4">
        <v>25.6</v>
      </c>
      <c r="G41" s="4">
        <v>22.2</v>
      </c>
      <c r="H41" s="4">
        <v>31.1</v>
      </c>
      <c r="I41" s="4">
        <f>I36+I38+I40</f>
        <v>405.29999999999995</v>
      </c>
      <c r="J41" s="4">
        <v>0.2</v>
      </c>
      <c r="K41" s="4">
        <v>0.8</v>
      </c>
      <c r="L41" s="4">
        <v>0.2</v>
      </c>
      <c r="M41" s="33">
        <v>1.6</v>
      </c>
      <c r="N41" s="34"/>
      <c r="O41" s="4">
        <v>136.19999999999999</v>
      </c>
      <c r="P41" s="4">
        <v>32.9</v>
      </c>
      <c r="Q41" s="4">
        <v>264.7</v>
      </c>
      <c r="R41" s="4">
        <v>3.5</v>
      </c>
    </row>
    <row r="42" spans="1:18" ht="14.25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2"/>
    </row>
    <row r="43" spans="1:18" ht="11.85" customHeight="1" x14ac:dyDescent="0.25">
      <c r="A43" s="2"/>
      <c r="B43" s="2"/>
      <c r="C43" s="20"/>
      <c r="D43" s="25"/>
      <c r="E43" s="2"/>
      <c r="F43" s="3"/>
      <c r="G43" s="3"/>
      <c r="H43" s="3"/>
      <c r="I43" s="3"/>
      <c r="J43" s="3"/>
      <c r="K43" s="3"/>
      <c r="L43" s="3"/>
      <c r="M43" s="18"/>
      <c r="N43" s="19"/>
      <c r="O43" s="3"/>
      <c r="P43" s="3"/>
      <c r="Q43" s="3"/>
      <c r="R43" s="3"/>
    </row>
    <row r="44" spans="1:18" ht="14.25" customHeight="1" x14ac:dyDescent="0.25">
      <c r="A44" s="30" t="s">
        <v>29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2"/>
    </row>
    <row r="45" spans="1:18" ht="11.85" customHeight="1" x14ac:dyDescent="0.25">
      <c r="A45" s="2" t="s">
        <v>41</v>
      </c>
      <c r="B45" s="2" t="s">
        <v>42</v>
      </c>
      <c r="C45" s="24" t="s">
        <v>43</v>
      </c>
      <c r="D45" s="25"/>
      <c r="E45" s="2">
        <v>60</v>
      </c>
      <c r="F45" s="3">
        <v>0.8</v>
      </c>
      <c r="G45" s="3">
        <v>3</v>
      </c>
      <c r="H45" s="3">
        <v>3.9</v>
      </c>
      <c r="I45" s="3">
        <v>46</v>
      </c>
      <c r="J45" s="3">
        <v>0</v>
      </c>
      <c r="K45" s="3">
        <v>1.2</v>
      </c>
      <c r="L45" s="3">
        <v>1.1000000000000001</v>
      </c>
      <c r="M45" s="18">
        <v>1.7</v>
      </c>
      <c r="N45" s="19"/>
      <c r="O45" s="3">
        <v>28.1</v>
      </c>
      <c r="P45" s="3">
        <v>20</v>
      </c>
      <c r="Q45" s="3">
        <v>29.2</v>
      </c>
      <c r="R45" s="3">
        <v>0.5</v>
      </c>
    </row>
    <row r="46" spans="1:18" ht="16.5" customHeight="1" x14ac:dyDescent="0.25">
      <c r="A46" s="2" t="s">
        <v>26</v>
      </c>
      <c r="B46" s="2" t="s">
        <v>44</v>
      </c>
      <c r="C46" s="24" t="s">
        <v>45</v>
      </c>
      <c r="D46" s="25"/>
      <c r="E46" s="2">
        <v>200</v>
      </c>
      <c r="F46" s="3">
        <v>4.4000000000000004</v>
      </c>
      <c r="G46" s="3">
        <v>4.5999999999999996</v>
      </c>
      <c r="H46" s="3">
        <v>11.7</v>
      </c>
      <c r="I46" s="3">
        <v>137</v>
      </c>
      <c r="J46" s="3">
        <v>0</v>
      </c>
      <c r="K46" s="3">
        <v>9.1</v>
      </c>
      <c r="L46" s="3">
        <v>0.2</v>
      </c>
      <c r="M46" s="18">
        <v>0.9</v>
      </c>
      <c r="N46" s="19"/>
      <c r="O46" s="3">
        <v>46.9</v>
      </c>
      <c r="P46" s="3">
        <v>27.5</v>
      </c>
      <c r="Q46" s="3">
        <v>72</v>
      </c>
      <c r="R46" s="3">
        <v>1.6</v>
      </c>
    </row>
    <row r="47" spans="1:18" ht="11.85" customHeight="1" x14ac:dyDescent="0.25">
      <c r="A47" s="2" t="s">
        <v>22</v>
      </c>
      <c r="B47" s="2" t="s">
        <v>46</v>
      </c>
      <c r="C47" s="35" t="s">
        <v>47</v>
      </c>
      <c r="D47" s="23"/>
      <c r="E47" s="2">
        <v>240</v>
      </c>
      <c r="F47" s="3">
        <v>18.3</v>
      </c>
      <c r="G47" s="3">
        <v>18.399999999999999</v>
      </c>
      <c r="H47" s="3">
        <v>65.5</v>
      </c>
      <c r="I47" s="3">
        <v>413</v>
      </c>
      <c r="J47" s="3">
        <v>0.2</v>
      </c>
      <c r="K47" s="3">
        <v>12.4</v>
      </c>
      <c r="L47" s="3">
        <v>0.6</v>
      </c>
      <c r="M47" s="18">
        <v>2.5</v>
      </c>
      <c r="N47" s="19"/>
      <c r="O47" s="3">
        <v>45.2</v>
      </c>
      <c r="P47" s="3">
        <v>49.8</v>
      </c>
      <c r="Q47" s="3">
        <v>178</v>
      </c>
      <c r="R47" s="3">
        <v>2.6</v>
      </c>
    </row>
    <row r="48" spans="1:18" ht="12.75" customHeight="1" x14ac:dyDescent="0.25">
      <c r="A48" s="2" t="s">
        <v>22</v>
      </c>
      <c r="B48" s="2" t="s">
        <v>35</v>
      </c>
      <c r="C48" s="24" t="s">
        <v>36</v>
      </c>
      <c r="D48" s="25"/>
      <c r="E48" s="2">
        <v>200</v>
      </c>
      <c r="F48" s="3">
        <v>0</v>
      </c>
      <c r="G48" s="3">
        <v>0</v>
      </c>
      <c r="H48" s="3">
        <v>10.7</v>
      </c>
      <c r="I48" s="3">
        <v>42.6</v>
      </c>
      <c r="J48" s="3">
        <v>0</v>
      </c>
      <c r="K48" s="3">
        <v>0</v>
      </c>
      <c r="L48" s="3">
        <v>0</v>
      </c>
      <c r="M48" s="18">
        <v>0</v>
      </c>
      <c r="N48" s="19"/>
      <c r="O48" s="3">
        <v>8.8000000000000007</v>
      </c>
      <c r="P48" s="3">
        <v>1.9</v>
      </c>
      <c r="Q48" s="3">
        <v>0</v>
      </c>
      <c r="R48" s="3">
        <v>0</v>
      </c>
    </row>
    <row r="49" spans="1:18" ht="11.85" customHeight="1" x14ac:dyDescent="0.25">
      <c r="A49" s="2" t="s">
        <v>22</v>
      </c>
      <c r="B49" s="2" t="s">
        <v>0</v>
      </c>
      <c r="C49" s="20" t="s">
        <v>100</v>
      </c>
      <c r="D49" s="25"/>
      <c r="E49" s="2">
        <v>40</v>
      </c>
      <c r="F49" s="3">
        <v>2.6</v>
      </c>
      <c r="G49" s="3">
        <v>0.4</v>
      </c>
      <c r="H49" s="3">
        <v>17</v>
      </c>
      <c r="I49" s="3">
        <v>81.599999999999994</v>
      </c>
      <c r="J49" s="3">
        <v>0.1</v>
      </c>
      <c r="K49" s="3">
        <v>0</v>
      </c>
      <c r="L49" s="3">
        <v>0</v>
      </c>
      <c r="M49" s="18">
        <v>0.9</v>
      </c>
      <c r="N49" s="19"/>
      <c r="O49" s="3">
        <v>7.2</v>
      </c>
      <c r="P49" s="3">
        <v>7.6</v>
      </c>
      <c r="Q49" s="3">
        <v>34.799999999999997</v>
      </c>
      <c r="R49" s="3">
        <v>1.6</v>
      </c>
    </row>
    <row r="50" spans="1:18" ht="11.85" customHeight="1" x14ac:dyDescent="0.25">
      <c r="A50" s="26" t="s">
        <v>28</v>
      </c>
      <c r="B50" s="27"/>
      <c r="C50" s="27"/>
      <c r="D50" s="12"/>
      <c r="E50" s="13">
        <f>SUM(E45:E49)</f>
        <v>740</v>
      </c>
      <c r="F50" s="4">
        <v>26.1</v>
      </c>
      <c r="G50" s="4">
        <v>26.4</v>
      </c>
      <c r="H50" s="4">
        <v>108.8</v>
      </c>
      <c r="I50" s="4">
        <v>571.4</v>
      </c>
      <c r="J50" s="4">
        <v>0.3</v>
      </c>
      <c r="K50" s="4">
        <v>22.7</v>
      </c>
      <c r="L50" s="4">
        <v>1.9</v>
      </c>
      <c r="M50" s="33">
        <v>6</v>
      </c>
      <c r="N50" s="34"/>
      <c r="O50" s="4">
        <v>136.19999999999999</v>
      </c>
      <c r="P50" s="4">
        <v>106.8</v>
      </c>
      <c r="Q50" s="4">
        <v>314</v>
      </c>
      <c r="R50" s="4">
        <v>6.3</v>
      </c>
    </row>
    <row r="51" spans="1:18" ht="11.85" customHeight="1" x14ac:dyDescent="0.25">
      <c r="A51" s="42" t="s">
        <v>95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ht="11.85" customHeight="1" x14ac:dyDescent="0.25">
      <c r="A52" s="2">
        <v>2011</v>
      </c>
      <c r="B52" s="2">
        <v>421</v>
      </c>
      <c r="C52" s="24" t="s">
        <v>93</v>
      </c>
      <c r="D52" s="25"/>
      <c r="E52" s="2">
        <v>100</v>
      </c>
      <c r="F52" s="3">
        <v>4</v>
      </c>
      <c r="G52" s="3">
        <v>2.4</v>
      </c>
      <c r="H52" s="3">
        <v>26.3</v>
      </c>
      <c r="I52" s="3">
        <v>124.9</v>
      </c>
      <c r="J52" s="3">
        <v>0</v>
      </c>
      <c r="K52" s="3">
        <v>0</v>
      </c>
      <c r="L52" s="3">
        <v>0</v>
      </c>
      <c r="M52" s="18">
        <v>0</v>
      </c>
      <c r="N52" s="19"/>
      <c r="O52" s="3">
        <v>5.7</v>
      </c>
      <c r="P52" s="3">
        <v>3.9</v>
      </c>
      <c r="Q52" s="3">
        <v>19.5</v>
      </c>
      <c r="R52" s="3">
        <v>0.3</v>
      </c>
    </row>
    <row r="53" spans="1:18" ht="11.85" customHeight="1" x14ac:dyDescent="0.25">
      <c r="A53" s="2" t="s">
        <v>26</v>
      </c>
      <c r="B53" s="2" t="s">
        <v>38</v>
      </c>
      <c r="C53" s="24" t="s">
        <v>39</v>
      </c>
      <c r="D53" s="25"/>
      <c r="E53" s="2">
        <v>200</v>
      </c>
      <c r="F53" s="3">
        <v>0.2</v>
      </c>
      <c r="G53" s="3">
        <v>0</v>
      </c>
      <c r="H53" s="3">
        <v>12.1</v>
      </c>
      <c r="I53" s="3">
        <v>49.9</v>
      </c>
      <c r="J53" s="3">
        <v>0</v>
      </c>
      <c r="K53" s="3">
        <v>0.5</v>
      </c>
      <c r="L53" s="3">
        <v>0</v>
      </c>
      <c r="M53" s="18">
        <v>0</v>
      </c>
      <c r="N53" s="19"/>
      <c r="O53" s="3">
        <v>14.1</v>
      </c>
      <c r="P53" s="3">
        <v>6.3</v>
      </c>
      <c r="Q53" s="3">
        <v>8</v>
      </c>
      <c r="R53" s="3">
        <v>0.7</v>
      </c>
    </row>
    <row r="54" spans="1:18" ht="11.85" customHeight="1" x14ac:dyDescent="0.25">
      <c r="A54" s="26" t="s">
        <v>28</v>
      </c>
      <c r="B54" s="27"/>
      <c r="C54" s="27"/>
      <c r="D54" s="12"/>
      <c r="E54" s="13">
        <f>SUM(E52:E53)</f>
        <v>300</v>
      </c>
      <c r="F54" s="13">
        <f t="shared" ref="F54:R54" si="6">SUM(F52:F53)</f>
        <v>4.2</v>
      </c>
      <c r="G54" s="13">
        <f t="shared" si="6"/>
        <v>2.4</v>
      </c>
      <c r="H54" s="13">
        <f t="shared" si="6"/>
        <v>38.4</v>
      </c>
      <c r="I54" s="13">
        <f t="shared" si="6"/>
        <v>174.8</v>
      </c>
      <c r="J54" s="13">
        <f t="shared" si="6"/>
        <v>0</v>
      </c>
      <c r="K54" s="13">
        <f t="shared" si="6"/>
        <v>0.5</v>
      </c>
      <c r="L54" s="13">
        <f t="shared" si="6"/>
        <v>0</v>
      </c>
      <c r="M54" s="13">
        <f t="shared" si="6"/>
        <v>0</v>
      </c>
      <c r="N54" s="13">
        <f t="shared" si="6"/>
        <v>0</v>
      </c>
      <c r="O54" s="13">
        <f t="shared" si="6"/>
        <v>19.8</v>
      </c>
      <c r="P54" s="13">
        <f t="shared" si="6"/>
        <v>10.199999999999999</v>
      </c>
      <c r="Q54" s="13">
        <f t="shared" si="6"/>
        <v>27.5</v>
      </c>
      <c r="R54" s="13">
        <f t="shared" si="6"/>
        <v>1</v>
      </c>
    </row>
    <row r="55" spans="1:18" ht="11.85" customHeight="1" x14ac:dyDescent="0.25">
      <c r="A55" s="26" t="s">
        <v>28</v>
      </c>
      <c r="B55" s="27"/>
      <c r="C55" s="27"/>
      <c r="D55" s="12"/>
      <c r="E55" s="13">
        <f>E54+E50+E41</f>
        <v>1630</v>
      </c>
      <c r="F55" s="4">
        <f t="shared" ref="F55:L55" si="7">SUM(F53:F53)</f>
        <v>0.2</v>
      </c>
      <c r="G55" s="4">
        <f t="shared" si="7"/>
        <v>0</v>
      </c>
      <c r="H55" s="4">
        <f t="shared" si="7"/>
        <v>12.1</v>
      </c>
      <c r="I55" s="4">
        <f t="shared" si="7"/>
        <v>49.9</v>
      </c>
      <c r="J55" s="4">
        <f t="shared" si="7"/>
        <v>0</v>
      </c>
      <c r="K55" s="4">
        <f t="shared" si="7"/>
        <v>0.5</v>
      </c>
      <c r="L55" s="4">
        <f t="shared" si="7"/>
        <v>0</v>
      </c>
      <c r="M55" s="33">
        <f>M53</f>
        <v>0</v>
      </c>
      <c r="N55" s="34"/>
      <c r="O55" s="4">
        <f>O53</f>
        <v>14.1</v>
      </c>
      <c r="P55" s="4">
        <f t="shared" ref="P55:R55" si="8">P53</f>
        <v>6.3</v>
      </c>
      <c r="Q55" s="4">
        <f t="shared" si="8"/>
        <v>8</v>
      </c>
      <c r="R55" s="4">
        <f t="shared" si="8"/>
        <v>0.7</v>
      </c>
    </row>
    <row r="56" spans="1:18" ht="13.7" customHeight="1" x14ac:dyDescent="0.25">
      <c r="A56" s="41"/>
      <c r="B56" s="41"/>
      <c r="C56" s="41"/>
      <c r="D56" s="40" t="s">
        <v>48</v>
      </c>
      <c r="E56" s="40"/>
      <c r="F56" s="40"/>
      <c r="G56" s="40"/>
      <c r="H56" s="40"/>
      <c r="I56" s="40"/>
      <c r="J56" s="40"/>
      <c r="K56" s="40"/>
      <c r="L56" s="40"/>
      <c r="M56" s="40"/>
      <c r="N56" s="41" t="s">
        <v>0</v>
      </c>
      <c r="O56" s="41"/>
      <c r="P56" s="41"/>
      <c r="Q56" s="41"/>
      <c r="R56" s="41"/>
    </row>
    <row r="57" spans="1:18" ht="2.85" customHeight="1" x14ac:dyDescent="0.25">
      <c r="A57" s="41"/>
      <c r="B57" s="41"/>
      <c r="C57" s="41"/>
      <c r="D57" s="41" t="s"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2.95" customHeight="1" x14ac:dyDescent="0.25">
      <c r="A58" s="28" t="s">
        <v>2</v>
      </c>
      <c r="B58" s="28" t="s">
        <v>3</v>
      </c>
      <c r="C58" s="53" t="s">
        <v>4</v>
      </c>
      <c r="D58" s="54"/>
      <c r="E58" s="28" t="s">
        <v>5</v>
      </c>
      <c r="F58" s="46" t="s">
        <v>6</v>
      </c>
      <c r="G58" s="47"/>
      <c r="H58" s="48"/>
      <c r="I58" s="49" t="s">
        <v>7</v>
      </c>
      <c r="J58" s="46" t="s">
        <v>8</v>
      </c>
      <c r="K58" s="47"/>
      <c r="L58" s="47"/>
      <c r="M58" s="47"/>
      <c r="N58" s="48"/>
      <c r="O58" s="46" t="s">
        <v>9</v>
      </c>
      <c r="P58" s="47"/>
      <c r="Q58" s="47"/>
      <c r="R58" s="48"/>
    </row>
    <row r="59" spans="1:18" ht="30.2" customHeight="1" x14ac:dyDescent="0.25">
      <c r="A59" s="29"/>
      <c r="B59" s="29"/>
      <c r="C59" s="55"/>
      <c r="D59" s="56"/>
      <c r="E59" s="29"/>
      <c r="F59" s="1" t="s">
        <v>10</v>
      </c>
      <c r="G59" s="1" t="s">
        <v>11</v>
      </c>
      <c r="H59" s="1" t="s">
        <v>12</v>
      </c>
      <c r="I59" s="50"/>
      <c r="J59" s="1" t="s">
        <v>13</v>
      </c>
      <c r="K59" s="1" t="s">
        <v>14</v>
      </c>
      <c r="L59" s="1" t="s">
        <v>15</v>
      </c>
      <c r="M59" s="51" t="s">
        <v>16</v>
      </c>
      <c r="N59" s="52"/>
      <c r="O59" s="1" t="s">
        <v>17</v>
      </c>
      <c r="P59" s="1" t="s">
        <v>18</v>
      </c>
      <c r="Q59" s="1" t="s">
        <v>19</v>
      </c>
      <c r="R59" s="1" t="s">
        <v>20</v>
      </c>
    </row>
    <row r="60" spans="1:18" ht="14.25" customHeight="1" x14ac:dyDescent="0.25">
      <c r="A60" s="30" t="s">
        <v>21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2"/>
    </row>
    <row r="61" spans="1:18" ht="14.25" customHeight="1" x14ac:dyDescent="0.25">
      <c r="A61" s="5" t="s">
        <v>26</v>
      </c>
      <c r="B61" s="5">
        <v>121</v>
      </c>
      <c r="C61" s="20" t="s">
        <v>113</v>
      </c>
      <c r="D61" s="21"/>
      <c r="E61" s="5">
        <v>200</v>
      </c>
      <c r="F61" s="6">
        <v>13.3</v>
      </c>
      <c r="G61" s="6">
        <v>6.9</v>
      </c>
      <c r="H61" s="6">
        <v>43.4</v>
      </c>
      <c r="I61" s="6">
        <v>295.2</v>
      </c>
      <c r="J61" s="6">
        <v>0</v>
      </c>
      <c r="K61" s="6">
        <v>0.2</v>
      </c>
      <c r="L61" s="6">
        <v>0</v>
      </c>
      <c r="M61" s="38">
        <v>0.6</v>
      </c>
      <c r="N61" s="39"/>
      <c r="O61" s="6">
        <v>116.9</v>
      </c>
      <c r="P61" s="6">
        <v>16.8</v>
      </c>
      <c r="Q61" s="6">
        <v>101.1</v>
      </c>
      <c r="R61" s="6">
        <v>0.3</v>
      </c>
    </row>
    <row r="62" spans="1:18" ht="11.25" customHeight="1" x14ac:dyDescent="0.25">
      <c r="A62" s="2" t="s">
        <v>22</v>
      </c>
      <c r="B62" s="2" t="s">
        <v>0</v>
      </c>
      <c r="C62" s="20" t="s">
        <v>100</v>
      </c>
      <c r="D62" s="25"/>
      <c r="E62" s="2">
        <v>50</v>
      </c>
      <c r="F62" s="3">
        <v>2.2999999999999998</v>
      </c>
      <c r="G62" s="3">
        <v>0.9</v>
      </c>
      <c r="H62" s="3">
        <v>15.4</v>
      </c>
      <c r="I62" s="3">
        <v>78.599999999999994</v>
      </c>
      <c r="J62" s="3">
        <v>0</v>
      </c>
      <c r="K62" s="3">
        <v>0</v>
      </c>
      <c r="L62" s="3">
        <v>0</v>
      </c>
      <c r="M62" s="18">
        <v>0</v>
      </c>
      <c r="N62" s="19"/>
      <c r="O62" s="3">
        <v>5.7</v>
      </c>
      <c r="P62" s="3">
        <v>3.9</v>
      </c>
      <c r="Q62" s="3">
        <v>19.5</v>
      </c>
      <c r="R62" s="3">
        <v>0.3</v>
      </c>
    </row>
    <row r="63" spans="1:18" ht="11.85" customHeight="1" x14ac:dyDescent="0.25">
      <c r="A63" s="2" t="s">
        <v>26</v>
      </c>
      <c r="B63" s="2" t="s">
        <v>27</v>
      </c>
      <c r="C63" s="24" t="s">
        <v>88</v>
      </c>
      <c r="D63" s="25"/>
      <c r="E63" s="2">
        <v>200</v>
      </c>
      <c r="F63" s="3">
        <v>0.2</v>
      </c>
      <c r="G63" s="3">
        <v>0</v>
      </c>
      <c r="H63" s="3">
        <v>10.1</v>
      </c>
      <c r="I63" s="3">
        <v>41.1</v>
      </c>
      <c r="J63" s="3">
        <v>0</v>
      </c>
      <c r="K63" s="3">
        <v>0</v>
      </c>
      <c r="L63" s="3">
        <v>0</v>
      </c>
      <c r="M63" s="18">
        <v>0</v>
      </c>
      <c r="N63" s="19"/>
      <c r="O63" s="3">
        <v>13</v>
      </c>
      <c r="P63" s="3">
        <v>5.9</v>
      </c>
      <c r="Q63" s="3">
        <v>7.4</v>
      </c>
      <c r="R63" s="3">
        <v>0.7</v>
      </c>
    </row>
    <row r="64" spans="1:18" ht="11.85" customHeight="1" x14ac:dyDescent="0.25">
      <c r="A64" s="2">
        <v>2017</v>
      </c>
      <c r="B64" s="2">
        <v>3</v>
      </c>
      <c r="C64" s="20" t="s">
        <v>107</v>
      </c>
      <c r="D64" s="21"/>
      <c r="E64" s="14">
        <v>50</v>
      </c>
      <c r="F64" s="3">
        <v>3.8</v>
      </c>
      <c r="G64" s="3">
        <v>14.3</v>
      </c>
      <c r="H64" s="3">
        <v>0.5</v>
      </c>
      <c r="I64" s="3">
        <v>169</v>
      </c>
      <c r="J64" s="3">
        <v>0</v>
      </c>
      <c r="K64" s="3">
        <v>0</v>
      </c>
      <c r="L64" s="3">
        <v>0.6</v>
      </c>
      <c r="M64" s="10"/>
      <c r="N64" s="11">
        <v>0.7</v>
      </c>
      <c r="O64" s="3">
        <v>2.4</v>
      </c>
      <c r="P64" s="3">
        <v>0</v>
      </c>
      <c r="Q64" s="3">
        <v>2.2999999999999998</v>
      </c>
      <c r="R64" s="3">
        <v>0</v>
      </c>
    </row>
    <row r="65" spans="1:18" ht="11.85" customHeight="1" x14ac:dyDescent="0.25">
      <c r="A65" s="26" t="s">
        <v>28</v>
      </c>
      <c r="B65" s="27"/>
      <c r="C65" s="27"/>
      <c r="D65" s="12"/>
      <c r="E65" s="13">
        <f>SUM(E61:E64)</f>
        <v>500</v>
      </c>
      <c r="F65" s="13">
        <f t="shared" ref="F65:I65" si="9">SUM(F61:F64)</f>
        <v>19.600000000000001</v>
      </c>
      <c r="G65" s="13">
        <f t="shared" si="9"/>
        <v>22.1</v>
      </c>
      <c r="H65" s="13">
        <f t="shared" si="9"/>
        <v>69.399999999999991</v>
      </c>
      <c r="I65" s="13">
        <f t="shared" si="9"/>
        <v>583.9</v>
      </c>
      <c r="J65" s="4">
        <v>0.1</v>
      </c>
      <c r="K65" s="4">
        <v>1.6</v>
      </c>
      <c r="L65" s="4">
        <v>0.3</v>
      </c>
      <c r="M65" s="33">
        <v>3.3</v>
      </c>
      <c r="N65" s="34"/>
      <c r="O65" s="4">
        <v>55.4</v>
      </c>
      <c r="P65" s="4">
        <v>25.2</v>
      </c>
      <c r="Q65" s="4">
        <v>87.2</v>
      </c>
      <c r="R65" s="4">
        <v>2.4</v>
      </c>
    </row>
    <row r="66" spans="1:18" ht="14.25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2"/>
    </row>
    <row r="67" spans="1:18" ht="11.85" customHeight="1" x14ac:dyDescent="0.25">
      <c r="A67" s="2"/>
      <c r="B67" s="2"/>
      <c r="C67" s="20"/>
      <c r="D67" s="25"/>
      <c r="E67" s="2"/>
      <c r="F67" s="3"/>
      <c r="G67" s="3"/>
      <c r="H67" s="3"/>
      <c r="I67" s="3"/>
      <c r="J67" s="3"/>
      <c r="K67" s="3"/>
      <c r="L67" s="3"/>
      <c r="M67" s="18"/>
      <c r="N67" s="19"/>
      <c r="O67" s="3"/>
      <c r="P67" s="3"/>
      <c r="Q67" s="3"/>
      <c r="R67" s="3"/>
    </row>
    <row r="68" spans="1:18" ht="14.25" customHeight="1" x14ac:dyDescent="0.25">
      <c r="A68" s="30" t="s">
        <v>29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2"/>
    </row>
    <row r="69" spans="1:18" ht="15" customHeight="1" x14ac:dyDescent="0.25">
      <c r="A69" s="2" t="s">
        <v>26</v>
      </c>
      <c r="B69" s="2" t="s">
        <v>49</v>
      </c>
      <c r="C69" s="24" t="s">
        <v>50</v>
      </c>
      <c r="D69" s="25"/>
      <c r="E69" s="2">
        <v>60</v>
      </c>
      <c r="F69" s="3">
        <v>1</v>
      </c>
      <c r="G69" s="3">
        <v>3</v>
      </c>
      <c r="H69" s="3">
        <v>3.5</v>
      </c>
      <c r="I69" s="3">
        <v>45.9</v>
      </c>
      <c r="J69" s="3">
        <v>0</v>
      </c>
      <c r="K69" s="3">
        <v>8.8000000000000007</v>
      </c>
      <c r="L69" s="3">
        <v>0.1</v>
      </c>
      <c r="M69" s="18">
        <v>1.3</v>
      </c>
      <c r="N69" s="19"/>
      <c r="O69" s="3">
        <v>25.4</v>
      </c>
      <c r="P69" s="3">
        <v>9.3000000000000007</v>
      </c>
      <c r="Q69" s="3">
        <v>17</v>
      </c>
      <c r="R69" s="3">
        <v>0.6</v>
      </c>
    </row>
    <row r="70" spans="1:18" ht="12.75" customHeight="1" x14ac:dyDescent="0.25">
      <c r="A70" s="2" t="s">
        <v>26</v>
      </c>
      <c r="B70" s="2" t="s">
        <v>51</v>
      </c>
      <c r="C70" s="24" t="s">
        <v>52</v>
      </c>
      <c r="D70" s="25"/>
      <c r="E70" s="2">
        <v>200</v>
      </c>
      <c r="F70" s="3">
        <v>5.3</v>
      </c>
      <c r="G70" s="3">
        <v>4.9000000000000004</v>
      </c>
      <c r="H70" s="3">
        <v>36.200000000000003</v>
      </c>
      <c r="I70" s="3">
        <v>170.4</v>
      </c>
      <c r="J70" s="3">
        <v>0.1</v>
      </c>
      <c r="K70" s="3">
        <v>5.9</v>
      </c>
      <c r="L70" s="3">
        <v>0.2</v>
      </c>
      <c r="M70" s="18">
        <v>1.1000000000000001</v>
      </c>
      <c r="N70" s="19"/>
      <c r="O70" s="3">
        <v>30.5</v>
      </c>
      <c r="P70" s="3">
        <v>31.5</v>
      </c>
      <c r="Q70" s="3">
        <v>93.3</v>
      </c>
      <c r="R70" s="3">
        <v>1.3</v>
      </c>
    </row>
    <row r="71" spans="1:18" ht="11.85" customHeight="1" x14ac:dyDescent="0.25">
      <c r="A71" s="5" t="s">
        <v>40</v>
      </c>
      <c r="B71" s="5" t="s">
        <v>58</v>
      </c>
      <c r="C71" s="20" t="s">
        <v>59</v>
      </c>
      <c r="D71" s="21"/>
      <c r="E71" s="5">
        <v>90</v>
      </c>
      <c r="F71" s="6">
        <v>13.9</v>
      </c>
      <c r="G71" s="6">
        <v>15.2</v>
      </c>
      <c r="H71" s="6">
        <v>4.0999999999999996</v>
      </c>
      <c r="I71" s="6">
        <v>245.7</v>
      </c>
      <c r="J71" s="6">
        <v>0.1</v>
      </c>
      <c r="K71" s="6">
        <v>1.7</v>
      </c>
      <c r="L71" s="6">
        <v>0.4</v>
      </c>
      <c r="M71" s="38">
        <v>1</v>
      </c>
      <c r="N71" s="39"/>
      <c r="O71" s="6">
        <v>25.3</v>
      </c>
      <c r="P71" s="6">
        <v>20.5</v>
      </c>
      <c r="Q71" s="6">
        <v>129.30000000000001</v>
      </c>
      <c r="R71" s="6">
        <v>1.5</v>
      </c>
    </row>
    <row r="72" spans="1:18" ht="15" customHeight="1" x14ac:dyDescent="0.25">
      <c r="A72" s="2" t="s">
        <v>22</v>
      </c>
      <c r="B72" s="2" t="s">
        <v>60</v>
      </c>
      <c r="C72" s="24" t="s">
        <v>74</v>
      </c>
      <c r="D72" s="25"/>
      <c r="E72" s="2">
        <v>150</v>
      </c>
      <c r="F72" s="3">
        <v>4.5</v>
      </c>
      <c r="G72" s="3">
        <v>2.4</v>
      </c>
      <c r="H72" s="3">
        <v>46.7</v>
      </c>
      <c r="I72" s="3">
        <v>225.8</v>
      </c>
      <c r="J72" s="3">
        <v>0.1</v>
      </c>
      <c r="K72" s="3">
        <v>0</v>
      </c>
      <c r="L72" s="3">
        <v>0</v>
      </c>
      <c r="M72" s="18">
        <v>0.3</v>
      </c>
      <c r="N72" s="19"/>
      <c r="O72" s="3">
        <v>12.4</v>
      </c>
      <c r="P72" s="3">
        <v>30.5</v>
      </c>
      <c r="Q72" s="3">
        <v>88.5</v>
      </c>
      <c r="R72" s="3">
        <v>0.6</v>
      </c>
    </row>
    <row r="73" spans="1:18" ht="13.5" customHeight="1" x14ac:dyDescent="0.25">
      <c r="A73" s="2" t="s">
        <v>22</v>
      </c>
      <c r="B73" s="2" t="s">
        <v>35</v>
      </c>
      <c r="C73" s="24" t="s">
        <v>36</v>
      </c>
      <c r="D73" s="25"/>
      <c r="E73" s="2">
        <v>200</v>
      </c>
      <c r="F73" s="3">
        <v>0</v>
      </c>
      <c r="G73" s="3">
        <v>0</v>
      </c>
      <c r="H73" s="3">
        <v>10.7</v>
      </c>
      <c r="I73" s="3">
        <v>42.6</v>
      </c>
      <c r="J73" s="3">
        <v>0</v>
      </c>
      <c r="K73" s="3">
        <v>0</v>
      </c>
      <c r="L73" s="3">
        <v>0</v>
      </c>
      <c r="M73" s="18">
        <v>0</v>
      </c>
      <c r="N73" s="19"/>
      <c r="O73" s="3">
        <v>8.8000000000000007</v>
      </c>
      <c r="P73" s="3">
        <v>1.9</v>
      </c>
      <c r="Q73" s="3">
        <v>0</v>
      </c>
      <c r="R73" s="3">
        <v>0</v>
      </c>
    </row>
    <row r="74" spans="1:18" ht="11.85" customHeight="1" x14ac:dyDescent="0.25">
      <c r="A74" s="2" t="s">
        <v>22</v>
      </c>
      <c r="B74" s="2" t="s">
        <v>0</v>
      </c>
      <c r="C74" s="20" t="s">
        <v>101</v>
      </c>
      <c r="D74" s="25"/>
      <c r="E74" s="2">
        <v>40</v>
      </c>
      <c r="F74" s="3">
        <v>2.6</v>
      </c>
      <c r="G74" s="3">
        <v>0.4</v>
      </c>
      <c r="H74" s="3">
        <v>17</v>
      </c>
      <c r="I74" s="3">
        <v>81.599999999999994</v>
      </c>
      <c r="J74" s="3">
        <v>0.1</v>
      </c>
      <c r="K74" s="3">
        <v>0</v>
      </c>
      <c r="L74" s="3">
        <v>0</v>
      </c>
      <c r="M74" s="18">
        <v>0.9</v>
      </c>
      <c r="N74" s="19"/>
      <c r="O74" s="3">
        <v>7.2</v>
      </c>
      <c r="P74" s="3">
        <v>7.6</v>
      </c>
      <c r="Q74" s="3">
        <v>34.799999999999997</v>
      </c>
      <c r="R74" s="3">
        <v>1.6</v>
      </c>
    </row>
    <row r="75" spans="1:18" ht="11.85" customHeight="1" x14ac:dyDescent="0.25">
      <c r="A75" s="26" t="s">
        <v>28</v>
      </c>
      <c r="B75" s="27"/>
      <c r="C75" s="27"/>
      <c r="D75" s="12"/>
      <c r="E75" s="13">
        <f>SUM(E69:E74)</f>
        <v>740</v>
      </c>
      <c r="F75" s="4">
        <v>37</v>
      </c>
      <c r="G75" s="4">
        <f>G69+G70+G71+G72+G73+G74</f>
        <v>25.9</v>
      </c>
      <c r="H75" s="4">
        <v>104.7</v>
      </c>
      <c r="I75" s="4">
        <f>I69+I70+I71+I72+I73+I74</f>
        <v>812</v>
      </c>
      <c r="J75" s="4">
        <v>0.8</v>
      </c>
      <c r="K75" s="4">
        <v>24.8</v>
      </c>
      <c r="L75" s="4">
        <v>4.7</v>
      </c>
      <c r="M75" s="33">
        <v>12.9</v>
      </c>
      <c r="N75" s="34"/>
      <c r="O75" s="4">
        <v>160.19999999999999</v>
      </c>
      <c r="P75" s="4">
        <v>126.9</v>
      </c>
      <c r="Q75" s="4">
        <v>477.1</v>
      </c>
      <c r="R75" s="4">
        <v>12.2</v>
      </c>
    </row>
    <row r="76" spans="1:18" ht="11.85" customHeight="1" x14ac:dyDescent="0.25">
      <c r="A76" s="42" t="s">
        <v>95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ht="11.85" customHeight="1" x14ac:dyDescent="0.25">
      <c r="A77" s="2">
        <v>2011</v>
      </c>
      <c r="B77" s="2">
        <v>421</v>
      </c>
      <c r="C77" s="24" t="s">
        <v>96</v>
      </c>
      <c r="D77" s="25"/>
      <c r="E77" s="2">
        <v>100</v>
      </c>
      <c r="F77" s="3">
        <v>4</v>
      </c>
      <c r="G77" s="3">
        <v>2.4</v>
      </c>
      <c r="H77" s="3">
        <v>26.3</v>
      </c>
      <c r="I77" s="3">
        <v>124.9</v>
      </c>
      <c r="J77" s="3">
        <v>0</v>
      </c>
      <c r="K77" s="3">
        <v>0</v>
      </c>
      <c r="L77" s="3">
        <v>0</v>
      </c>
      <c r="M77" s="18">
        <v>0</v>
      </c>
      <c r="N77" s="19"/>
      <c r="O77" s="3">
        <v>5.7</v>
      </c>
      <c r="P77" s="3">
        <v>3.9</v>
      </c>
      <c r="Q77" s="3">
        <v>19.5</v>
      </c>
      <c r="R77" s="3">
        <v>0.3</v>
      </c>
    </row>
    <row r="78" spans="1:18" ht="11.85" customHeight="1" x14ac:dyDescent="0.25">
      <c r="A78" s="2" t="s">
        <v>22</v>
      </c>
      <c r="B78" s="2" t="s">
        <v>35</v>
      </c>
      <c r="C78" s="24" t="s">
        <v>97</v>
      </c>
      <c r="D78" s="25"/>
      <c r="E78" s="2">
        <v>200</v>
      </c>
      <c r="F78" s="3">
        <v>0.8</v>
      </c>
      <c r="G78" s="3">
        <v>0.8</v>
      </c>
      <c r="H78" s="3">
        <v>20.100000000000001</v>
      </c>
      <c r="I78" s="3">
        <v>84</v>
      </c>
      <c r="J78" s="3">
        <v>0</v>
      </c>
      <c r="K78" s="3">
        <v>0</v>
      </c>
      <c r="L78" s="3">
        <v>0</v>
      </c>
      <c r="M78" s="18">
        <v>0</v>
      </c>
      <c r="N78" s="19"/>
      <c r="O78" s="3">
        <v>8.8000000000000007</v>
      </c>
      <c r="P78" s="3">
        <v>1.9</v>
      </c>
      <c r="Q78" s="3">
        <v>0</v>
      </c>
      <c r="R78" s="3">
        <v>0</v>
      </c>
    </row>
    <row r="79" spans="1:18" ht="11.85" customHeight="1" x14ac:dyDescent="0.25">
      <c r="A79" s="26" t="s">
        <v>28</v>
      </c>
      <c r="B79" s="27"/>
      <c r="C79" s="27"/>
      <c r="D79" s="12"/>
      <c r="E79" s="13">
        <f>SUM(E77:E78)</f>
        <v>300</v>
      </c>
      <c r="F79" s="13">
        <f t="shared" ref="F79:R79" si="10">SUM(F77:F78)</f>
        <v>4.8</v>
      </c>
      <c r="G79" s="13">
        <f t="shared" si="10"/>
        <v>3.2</v>
      </c>
      <c r="H79" s="13">
        <f t="shared" si="10"/>
        <v>46.400000000000006</v>
      </c>
      <c r="I79" s="13">
        <f t="shared" si="10"/>
        <v>208.9</v>
      </c>
      <c r="J79" s="13">
        <f t="shared" si="10"/>
        <v>0</v>
      </c>
      <c r="K79" s="13">
        <f t="shared" si="10"/>
        <v>0</v>
      </c>
      <c r="L79" s="13">
        <f t="shared" si="10"/>
        <v>0</v>
      </c>
      <c r="M79" s="13">
        <f t="shared" si="10"/>
        <v>0</v>
      </c>
      <c r="N79" s="13">
        <f t="shared" si="10"/>
        <v>0</v>
      </c>
      <c r="O79" s="13">
        <f t="shared" si="10"/>
        <v>14.5</v>
      </c>
      <c r="P79" s="13">
        <f t="shared" si="10"/>
        <v>5.8</v>
      </c>
      <c r="Q79" s="13">
        <f t="shared" si="10"/>
        <v>19.5</v>
      </c>
      <c r="R79" s="13">
        <f t="shared" si="10"/>
        <v>0.3</v>
      </c>
    </row>
    <row r="80" spans="1:18" ht="11.85" customHeight="1" x14ac:dyDescent="0.25">
      <c r="A80" s="26" t="s">
        <v>28</v>
      </c>
      <c r="B80" s="27"/>
      <c r="C80" s="27"/>
      <c r="D80" s="12"/>
      <c r="E80" s="13">
        <f>E79+E75+E65</f>
        <v>1540</v>
      </c>
      <c r="F80" s="4">
        <f>SUM(F77:F78)</f>
        <v>4.8</v>
      </c>
      <c r="G80" s="4">
        <f t="shared" ref="G80" si="11">SUM(G77:G78)</f>
        <v>3.2</v>
      </c>
      <c r="H80" s="4">
        <f t="shared" ref="H80" si="12">SUM(H77:H78)</f>
        <v>46.400000000000006</v>
      </c>
      <c r="I80" s="4">
        <f t="shared" ref="I80" si="13">SUM(I77:I78)</f>
        <v>208.9</v>
      </c>
      <c r="J80" s="4">
        <f>SUM(J77:J78)</f>
        <v>0</v>
      </c>
      <c r="K80" s="4">
        <f t="shared" ref="K80" si="14">SUM(K77:K78)</f>
        <v>0</v>
      </c>
      <c r="L80" s="4">
        <f t="shared" ref="L80" si="15">SUM(L77:L78)</f>
        <v>0</v>
      </c>
      <c r="M80" s="33">
        <f>M77+M78</f>
        <v>0</v>
      </c>
      <c r="N80" s="34"/>
      <c r="O80" s="4">
        <f>O78+O77</f>
        <v>14.5</v>
      </c>
      <c r="P80" s="4">
        <f t="shared" ref="P80" si="16">P78+P77</f>
        <v>5.8</v>
      </c>
      <c r="Q80" s="4">
        <f t="shared" ref="Q80" si="17">Q78+Q77</f>
        <v>19.5</v>
      </c>
      <c r="R80" s="4">
        <f t="shared" ref="R80" si="18">R78+R77</f>
        <v>0.3</v>
      </c>
    </row>
    <row r="81" spans="1:18" ht="13.7" customHeight="1" x14ac:dyDescent="0.25">
      <c r="A81" s="41" t="s">
        <v>0</v>
      </c>
      <c r="B81" s="41"/>
      <c r="C81" s="41"/>
      <c r="D81" s="40" t="s">
        <v>55</v>
      </c>
      <c r="E81" s="40"/>
      <c r="F81" s="40"/>
      <c r="G81" s="40"/>
      <c r="H81" s="40"/>
      <c r="I81" s="40"/>
      <c r="J81" s="40"/>
      <c r="K81" s="40"/>
      <c r="L81" s="40"/>
      <c r="M81" s="40"/>
      <c r="N81" s="41" t="s">
        <v>0</v>
      </c>
      <c r="O81" s="41"/>
      <c r="P81" s="41"/>
      <c r="Q81" s="41"/>
      <c r="R81" s="41"/>
    </row>
    <row r="82" spans="1:18" ht="2.85" customHeight="1" x14ac:dyDescent="0.25">
      <c r="A82" s="41"/>
      <c r="B82" s="41"/>
      <c r="C82" s="41"/>
      <c r="D82" s="41" t="s">
        <v>0</v>
      </c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2.95" customHeight="1" x14ac:dyDescent="0.25">
      <c r="A83" s="28" t="s">
        <v>2</v>
      </c>
      <c r="B83" s="28" t="s">
        <v>3</v>
      </c>
      <c r="C83" s="53" t="s">
        <v>4</v>
      </c>
      <c r="D83" s="54"/>
      <c r="E83" s="28" t="s">
        <v>5</v>
      </c>
      <c r="F83" s="46" t="s">
        <v>6</v>
      </c>
      <c r="G83" s="47"/>
      <c r="H83" s="48"/>
      <c r="I83" s="49" t="s">
        <v>7</v>
      </c>
      <c r="J83" s="46" t="s">
        <v>8</v>
      </c>
      <c r="K83" s="47"/>
      <c r="L83" s="47"/>
      <c r="M83" s="47"/>
      <c r="N83" s="48"/>
      <c r="O83" s="46" t="s">
        <v>9</v>
      </c>
      <c r="P83" s="47"/>
      <c r="Q83" s="47"/>
      <c r="R83" s="48"/>
    </row>
    <row r="84" spans="1:18" ht="37.5" customHeight="1" x14ac:dyDescent="0.25">
      <c r="A84" s="29"/>
      <c r="B84" s="29"/>
      <c r="C84" s="55"/>
      <c r="D84" s="56"/>
      <c r="E84" s="29"/>
      <c r="F84" s="1" t="s">
        <v>10</v>
      </c>
      <c r="G84" s="1" t="s">
        <v>11</v>
      </c>
      <c r="H84" s="1" t="s">
        <v>12</v>
      </c>
      <c r="I84" s="50"/>
      <c r="J84" s="1" t="s">
        <v>13</v>
      </c>
      <c r="K84" s="1" t="s">
        <v>14</v>
      </c>
      <c r="L84" s="1" t="s">
        <v>15</v>
      </c>
      <c r="M84" s="51" t="s">
        <v>16</v>
      </c>
      <c r="N84" s="52"/>
      <c r="O84" s="1" t="s">
        <v>17</v>
      </c>
      <c r="P84" s="1" t="s">
        <v>18</v>
      </c>
      <c r="Q84" s="1" t="s">
        <v>19</v>
      </c>
      <c r="R84" s="1" t="s">
        <v>20</v>
      </c>
    </row>
    <row r="85" spans="1:18" ht="14.25" customHeight="1" x14ac:dyDescent="0.25">
      <c r="A85" s="30" t="s">
        <v>21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</row>
    <row r="86" spans="1:18" ht="16.5" customHeight="1" x14ac:dyDescent="0.25">
      <c r="A86" s="2" t="s">
        <v>41</v>
      </c>
      <c r="B86" s="2" t="s">
        <v>42</v>
      </c>
      <c r="C86" s="24" t="s">
        <v>43</v>
      </c>
      <c r="D86" s="25"/>
      <c r="E86" s="2">
        <v>60</v>
      </c>
      <c r="F86" s="3">
        <v>0.8</v>
      </c>
      <c r="G86" s="3">
        <v>3</v>
      </c>
      <c r="H86" s="3">
        <v>3.9</v>
      </c>
      <c r="I86" s="3">
        <v>46</v>
      </c>
      <c r="J86" s="3">
        <v>0</v>
      </c>
      <c r="K86" s="3">
        <v>1.2</v>
      </c>
      <c r="L86" s="3">
        <v>1.1000000000000001</v>
      </c>
      <c r="M86" s="18">
        <v>1.7</v>
      </c>
      <c r="N86" s="19"/>
      <c r="O86" s="3">
        <v>28.1</v>
      </c>
      <c r="P86" s="3">
        <v>20</v>
      </c>
      <c r="Q86" s="3">
        <v>29.2</v>
      </c>
      <c r="R86" s="3">
        <v>0.5</v>
      </c>
    </row>
    <row r="87" spans="1:18" ht="16.5" customHeight="1" x14ac:dyDescent="0.25">
      <c r="A87" s="5">
        <v>2022</v>
      </c>
      <c r="B87" s="5" t="s">
        <v>115</v>
      </c>
      <c r="C87" s="20" t="s">
        <v>116</v>
      </c>
      <c r="D87" s="21"/>
      <c r="E87" s="5">
        <v>180</v>
      </c>
      <c r="F87" s="6">
        <v>24.5</v>
      </c>
      <c r="G87" s="6">
        <v>25.1</v>
      </c>
      <c r="H87" s="6">
        <v>91</v>
      </c>
      <c r="I87" s="6">
        <v>615</v>
      </c>
      <c r="J87" s="6">
        <v>0</v>
      </c>
      <c r="K87" s="6">
        <v>1.6</v>
      </c>
      <c r="L87" s="6">
        <v>0.5</v>
      </c>
      <c r="M87" s="38">
        <v>2.5</v>
      </c>
      <c r="N87" s="39"/>
      <c r="O87" s="6">
        <v>32.700000000000003</v>
      </c>
      <c r="P87" s="6">
        <v>40.6</v>
      </c>
      <c r="Q87" s="6">
        <v>179.3</v>
      </c>
      <c r="R87" s="6">
        <v>1.9</v>
      </c>
    </row>
    <row r="88" spans="1:18" ht="15.75" customHeight="1" x14ac:dyDescent="0.25">
      <c r="A88" s="2" t="s">
        <v>26</v>
      </c>
      <c r="B88" s="2" t="s">
        <v>27</v>
      </c>
      <c r="C88" s="24" t="s">
        <v>89</v>
      </c>
      <c r="D88" s="25"/>
      <c r="E88" s="2">
        <v>200</v>
      </c>
      <c r="F88" s="3">
        <v>0.2</v>
      </c>
      <c r="G88" s="3">
        <v>0</v>
      </c>
      <c r="H88" s="3">
        <v>10.1</v>
      </c>
      <c r="I88" s="3">
        <v>41.1</v>
      </c>
      <c r="J88" s="3">
        <v>0</v>
      </c>
      <c r="K88" s="3">
        <v>0</v>
      </c>
      <c r="L88" s="3">
        <v>0</v>
      </c>
      <c r="M88" s="18">
        <v>0</v>
      </c>
      <c r="N88" s="19"/>
      <c r="O88" s="3">
        <v>13</v>
      </c>
      <c r="P88" s="3">
        <v>5.9</v>
      </c>
      <c r="Q88" s="3">
        <v>7.4</v>
      </c>
      <c r="R88" s="3">
        <v>0.7</v>
      </c>
    </row>
    <row r="89" spans="1:18" ht="11.85" customHeight="1" x14ac:dyDescent="0.25">
      <c r="A89" s="2" t="s">
        <v>22</v>
      </c>
      <c r="B89" s="2" t="s">
        <v>0</v>
      </c>
      <c r="C89" s="20" t="s">
        <v>100</v>
      </c>
      <c r="D89" s="25"/>
      <c r="E89" s="2">
        <v>60</v>
      </c>
      <c r="F89" s="3">
        <v>2.2999999999999998</v>
      </c>
      <c r="G89" s="3">
        <v>0.9</v>
      </c>
      <c r="H89" s="3">
        <v>15.4</v>
      </c>
      <c r="I89" s="3">
        <v>78.599999999999994</v>
      </c>
      <c r="J89" s="3">
        <v>0</v>
      </c>
      <c r="K89" s="3">
        <v>0</v>
      </c>
      <c r="L89" s="3">
        <v>0</v>
      </c>
      <c r="M89" s="18">
        <v>0</v>
      </c>
      <c r="N89" s="19"/>
      <c r="O89" s="3">
        <v>5.7</v>
      </c>
      <c r="P89" s="3">
        <v>3.9</v>
      </c>
      <c r="Q89" s="3">
        <v>19.5</v>
      </c>
      <c r="R89" s="3">
        <v>0.3</v>
      </c>
    </row>
    <row r="90" spans="1:18" ht="11.85" customHeight="1" x14ac:dyDescent="0.25">
      <c r="A90" s="26" t="s">
        <v>28</v>
      </c>
      <c r="B90" s="27"/>
      <c r="C90" s="27"/>
      <c r="D90" s="12"/>
      <c r="E90" s="13">
        <f>SUM(E86:E89)</f>
        <v>500</v>
      </c>
      <c r="F90" s="4">
        <v>21.8</v>
      </c>
      <c r="G90" s="4">
        <v>18.2</v>
      </c>
      <c r="H90" s="4">
        <v>67.099999999999994</v>
      </c>
      <c r="I90" s="4">
        <f>I86+I88+I89</f>
        <v>165.7</v>
      </c>
      <c r="J90" s="4">
        <v>0</v>
      </c>
      <c r="K90" s="4">
        <v>0.4</v>
      </c>
      <c r="L90" s="4">
        <v>0.1</v>
      </c>
      <c r="M90" s="33">
        <v>0.7</v>
      </c>
      <c r="N90" s="34"/>
      <c r="O90" s="4">
        <v>198.3</v>
      </c>
      <c r="P90" s="4">
        <v>40.6</v>
      </c>
      <c r="Q90" s="4">
        <v>252.4</v>
      </c>
      <c r="R90" s="4">
        <v>1.7</v>
      </c>
    </row>
    <row r="91" spans="1:18" ht="14.25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2"/>
    </row>
    <row r="92" spans="1:18" ht="11.85" customHeight="1" x14ac:dyDescent="0.25">
      <c r="A92" s="2"/>
      <c r="B92" s="2"/>
      <c r="C92" s="20"/>
      <c r="D92" s="25"/>
      <c r="E92" s="2"/>
      <c r="F92" s="3"/>
      <c r="G92" s="3"/>
      <c r="H92" s="3"/>
      <c r="I92" s="3"/>
      <c r="J92" s="3"/>
      <c r="K92" s="3"/>
      <c r="L92" s="3"/>
      <c r="M92" s="18"/>
      <c r="N92" s="19"/>
      <c r="O92" s="3"/>
      <c r="P92" s="3"/>
      <c r="Q92" s="3"/>
      <c r="R92" s="3"/>
    </row>
    <row r="93" spans="1:18" ht="14.25" customHeight="1" x14ac:dyDescent="0.25">
      <c r="A93" s="30" t="s">
        <v>29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</row>
    <row r="94" spans="1:18" ht="11.85" customHeight="1" x14ac:dyDescent="0.25">
      <c r="A94" s="7" t="s">
        <v>26</v>
      </c>
      <c r="B94" s="7" t="s">
        <v>77</v>
      </c>
      <c r="C94" s="35" t="s">
        <v>78</v>
      </c>
      <c r="D94" s="23"/>
      <c r="E94" s="7">
        <v>60</v>
      </c>
      <c r="F94" s="8">
        <v>0.9</v>
      </c>
      <c r="G94" s="8">
        <v>3.1</v>
      </c>
      <c r="H94" s="8">
        <v>5</v>
      </c>
      <c r="I94" s="8">
        <v>51</v>
      </c>
      <c r="J94" s="8">
        <v>0</v>
      </c>
      <c r="K94" s="8">
        <v>2.4</v>
      </c>
      <c r="L94" s="8">
        <v>0</v>
      </c>
      <c r="M94" s="36">
        <v>1.4</v>
      </c>
      <c r="N94" s="37"/>
      <c r="O94" s="8">
        <v>19.5</v>
      </c>
      <c r="P94" s="8">
        <v>11.6</v>
      </c>
      <c r="Q94" s="8">
        <v>22.8</v>
      </c>
      <c r="R94" s="8">
        <v>0.7</v>
      </c>
    </row>
    <row r="95" spans="1:18" ht="15" customHeight="1" x14ac:dyDescent="0.25">
      <c r="A95" s="2">
        <v>2011</v>
      </c>
      <c r="B95" s="2" t="s">
        <v>56</v>
      </c>
      <c r="C95" s="24" t="s">
        <v>57</v>
      </c>
      <c r="D95" s="25"/>
      <c r="E95" s="2">
        <v>200</v>
      </c>
      <c r="F95" s="3">
        <v>4.0999999999999996</v>
      </c>
      <c r="G95" s="3">
        <v>4.5999999999999996</v>
      </c>
      <c r="H95" s="3">
        <v>10.4</v>
      </c>
      <c r="I95" s="3">
        <v>101.4</v>
      </c>
      <c r="J95" s="3">
        <v>0.1</v>
      </c>
      <c r="K95" s="3">
        <v>10.8</v>
      </c>
      <c r="L95" s="3">
        <v>0.2</v>
      </c>
      <c r="M95" s="18">
        <v>0.9</v>
      </c>
      <c r="N95" s="19"/>
      <c r="O95" s="3">
        <v>43.6</v>
      </c>
      <c r="P95" s="3">
        <v>24.1</v>
      </c>
      <c r="Q95" s="3">
        <v>66.3</v>
      </c>
      <c r="R95" s="3">
        <v>1.4</v>
      </c>
    </row>
    <row r="96" spans="1:18" ht="16.5" customHeight="1" x14ac:dyDescent="0.25">
      <c r="A96" s="5" t="s">
        <v>22</v>
      </c>
      <c r="B96" s="5" t="s">
        <v>102</v>
      </c>
      <c r="C96" s="20" t="s">
        <v>103</v>
      </c>
      <c r="D96" s="21"/>
      <c r="E96" s="5">
        <v>240</v>
      </c>
      <c r="F96" s="6">
        <v>15</v>
      </c>
      <c r="G96" s="6">
        <v>24</v>
      </c>
      <c r="H96" s="6">
        <v>51</v>
      </c>
      <c r="I96" s="6">
        <v>432</v>
      </c>
      <c r="J96" s="6">
        <v>0</v>
      </c>
      <c r="K96" s="6">
        <v>1.6</v>
      </c>
      <c r="L96" s="6">
        <v>0.5</v>
      </c>
      <c r="M96" s="38">
        <v>2.5</v>
      </c>
      <c r="N96" s="39"/>
      <c r="O96" s="6">
        <v>32.700000000000003</v>
      </c>
      <c r="P96" s="6">
        <v>40.6</v>
      </c>
      <c r="Q96" s="6">
        <v>179.3</v>
      </c>
      <c r="R96" s="6">
        <v>1.9</v>
      </c>
    </row>
    <row r="97" spans="1:18" ht="15" customHeight="1" x14ac:dyDescent="0.25">
      <c r="A97" s="2" t="s">
        <v>22</v>
      </c>
      <c r="B97" s="2" t="s">
        <v>35</v>
      </c>
      <c r="C97" s="24" t="s">
        <v>36</v>
      </c>
      <c r="D97" s="25"/>
      <c r="E97" s="2">
        <v>200</v>
      </c>
      <c r="F97" s="3">
        <v>0</v>
      </c>
      <c r="G97" s="3">
        <v>0</v>
      </c>
      <c r="H97" s="3">
        <v>10.7</v>
      </c>
      <c r="I97" s="3">
        <v>42.6</v>
      </c>
      <c r="J97" s="3">
        <v>0</v>
      </c>
      <c r="K97" s="3">
        <v>0</v>
      </c>
      <c r="L97" s="3">
        <v>0</v>
      </c>
      <c r="M97" s="18">
        <v>0</v>
      </c>
      <c r="N97" s="19"/>
      <c r="O97" s="3">
        <v>8.8000000000000007</v>
      </c>
      <c r="P97" s="3">
        <v>1.9</v>
      </c>
      <c r="Q97" s="3">
        <v>0</v>
      </c>
      <c r="R97" s="3">
        <v>0</v>
      </c>
    </row>
    <row r="98" spans="1:18" ht="11.85" customHeight="1" x14ac:dyDescent="0.25">
      <c r="A98" s="2" t="s">
        <v>22</v>
      </c>
      <c r="B98" s="2" t="s">
        <v>0</v>
      </c>
      <c r="C98" s="20" t="s">
        <v>100</v>
      </c>
      <c r="D98" s="25"/>
      <c r="E98" s="2">
        <v>40</v>
      </c>
      <c r="F98" s="3">
        <v>2.6</v>
      </c>
      <c r="G98" s="3">
        <v>0.4</v>
      </c>
      <c r="H98" s="3">
        <v>17</v>
      </c>
      <c r="I98" s="3">
        <v>81.599999999999994</v>
      </c>
      <c r="J98" s="3">
        <v>0.1</v>
      </c>
      <c r="K98" s="3">
        <v>0</v>
      </c>
      <c r="L98" s="3">
        <v>0</v>
      </c>
      <c r="M98" s="18">
        <v>0.9</v>
      </c>
      <c r="N98" s="19"/>
      <c r="O98" s="3">
        <v>7.2</v>
      </c>
      <c r="P98" s="3">
        <v>7.6</v>
      </c>
      <c r="Q98" s="3">
        <v>34.799999999999997</v>
      </c>
      <c r="R98" s="3">
        <v>1.6</v>
      </c>
    </row>
    <row r="99" spans="1:18" ht="11.85" customHeight="1" x14ac:dyDescent="0.25">
      <c r="A99" s="26" t="s">
        <v>28</v>
      </c>
      <c r="B99" s="27"/>
      <c r="C99" s="27"/>
      <c r="D99" s="12"/>
      <c r="E99" s="13">
        <f>SUM(E94:E98)</f>
        <v>740</v>
      </c>
      <c r="F99" s="4">
        <f>SUM(F94:F98)</f>
        <v>22.6</v>
      </c>
      <c r="G99" s="4">
        <f>SUM(G94:G98)</f>
        <v>32.1</v>
      </c>
      <c r="H99" s="4">
        <f>SUM(H94:H98)</f>
        <v>94.100000000000009</v>
      </c>
      <c r="I99" s="4">
        <v>81.099999999999994</v>
      </c>
      <c r="J99" s="4">
        <v>0.5</v>
      </c>
      <c r="K99" s="4">
        <v>15.4</v>
      </c>
      <c r="L99" s="4">
        <v>0.6</v>
      </c>
      <c r="M99" s="33">
        <v>8.1999999999999993</v>
      </c>
      <c r="N99" s="34"/>
      <c r="O99" s="4">
        <v>126</v>
      </c>
      <c r="P99" s="4">
        <v>175.8</v>
      </c>
      <c r="Q99" s="4">
        <v>418.3</v>
      </c>
      <c r="R99" s="4">
        <v>9</v>
      </c>
    </row>
    <row r="100" spans="1:18" ht="11.85" customHeight="1" x14ac:dyDescent="0.25">
      <c r="A100" s="42" t="s">
        <v>95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  <row r="101" spans="1:18" ht="11.85" customHeight="1" x14ac:dyDescent="0.25">
      <c r="A101" s="2">
        <v>2011</v>
      </c>
      <c r="B101" s="2">
        <v>421</v>
      </c>
      <c r="C101" s="24" t="s">
        <v>93</v>
      </c>
      <c r="D101" s="25"/>
      <c r="E101" s="2">
        <v>100</v>
      </c>
      <c r="F101" s="3">
        <v>4</v>
      </c>
      <c r="G101" s="3">
        <v>2.4</v>
      </c>
      <c r="H101" s="3">
        <v>26.3</v>
      </c>
      <c r="I101" s="3">
        <v>124.9</v>
      </c>
      <c r="J101" s="3">
        <v>0</v>
      </c>
      <c r="K101" s="3">
        <v>0</v>
      </c>
      <c r="L101" s="3">
        <v>0</v>
      </c>
      <c r="M101" s="18">
        <v>0</v>
      </c>
      <c r="N101" s="19"/>
      <c r="O101" s="3">
        <v>5.7</v>
      </c>
      <c r="P101" s="3">
        <v>3.9</v>
      </c>
      <c r="Q101" s="3">
        <v>19.5</v>
      </c>
      <c r="R101" s="3">
        <v>0.3</v>
      </c>
    </row>
    <row r="102" spans="1:18" ht="11.85" customHeight="1" x14ac:dyDescent="0.25">
      <c r="A102" s="2" t="s">
        <v>22</v>
      </c>
      <c r="B102" s="2" t="s">
        <v>35</v>
      </c>
      <c r="C102" s="24" t="s">
        <v>97</v>
      </c>
      <c r="D102" s="25"/>
      <c r="E102" s="2">
        <v>200</v>
      </c>
      <c r="F102" s="3">
        <v>0.8</v>
      </c>
      <c r="G102" s="3">
        <v>0.8</v>
      </c>
      <c r="H102" s="3">
        <v>20.100000000000001</v>
      </c>
      <c r="I102" s="3">
        <v>84</v>
      </c>
      <c r="J102" s="3">
        <v>0</v>
      </c>
      <c r="K102" s="3">
        <v>0</v>
      </c>
      <c r="L102" s="3">
        <v>0</v>
      </c>
      <c r="M102" s="18">
        <v>0</v>
      </c>
      <c r="N102" s="19"/>
      <c r="O102" s="3">
        <v>8.8000000000000007</v>
      </c>
      <c r="P102" s="3">
        <v>1.9</v>
      </c>
      <c r="Q102" s="3">
        <v>0</v>
      </c>
      <c r="R102" s="3">
        <v>0</v>
      </c>
    </row>
    <row r="103" spans="1:18" ht="11.85" customHeight="1" x14ac:dyDescent="0.25">
      <c r="A103" s="26" t="s">
        <v>28</v>
      </c>
      <c r="B103" s="27"/>
      <c r="C103" s="27"/>
      <c r="D103" s="12"/>
      <c r="E103" s="13">
        <f>SUM(E101:E102)</f>
        <v>300</v>
      </c>
      <c r="F103" s="3"/>
      <c r="G103" s="3"/>
      <c r="H103" s="3"/>
      <c r="I103" s="3"/>
      <c r="J103" s="3"/>
      <c r="K103" s="3"/>
      <c r="L103" s="3"/>
      <c r="M103" s="10"/>
      <c r="N103" s="11"/>
      <c r="O103" s="3"/>
      <c r="P103" s="3"/>
      <c r="Q103" s="3"/>
      <c r="R103" s="3"/>
    </row>
    <row r="104" spans="1:18" ht="11.85" customHeight="1" x14ac:dyDescent="0.25">
      <c r="A104" s="26" t="s">
        <v>28</v>
      </c>
      <c r="B104" s="27"/>
      <c r="C104" s="27"/>
      <c r="D104" s="12"/>
      <c r="E104" s="13">
        <f>E103+E99+E90</f>
        <v>1540</v>
      </c>
      <c r="F104" s="4">
        <f>SUM(F101:F102)</f>
        <v>4.8</v>
      </c>
      <c r="G104" s="4">
        <f t="shared" ref="G104" si="19">SUM(G101:G102)</f>
        <v>3.2</v>
      </c>
      <c r="H104" s="4">
        <f t="shared" ref="H104" si="20">SUM(H101:H102)</f>
        <v>46.400000000000006</v>
      </c>
      <c r="I104" s="4">
        <f t="shared" ref="I104" si="21">SUM(I101:I102)</f>
        <v>208.9</v>
      </c>
      <c r="J104" s="4">
        <f>SUM(J101:J102)</f>
        <v>0</v>
      </c>
      <c r="K104" s="4">
        <f t="shared" ref="K104" si="22">SUM(K101:K102)</f>
        <v>0</v>
      </c>
      <c r="L104" s="4">
        <f t="shared" ref="L104" si="23">SUM(L101:L102)</f>
        <v>0</v>
      </c>
      <c r="M104" s="33">
        <f>M101+M102</f>
        <v>0</v>
      </c>
      <c r="N104" s="34"/>
      <c r="O104" s="4">
        <f>O102+O101</f>
        <v>14.5</v>
      </c>
      <c r="P104" s="4">
        <f t="shared" ref="P104" si="24">P102+P101</f>
        <v>5.8</v>
      </c>
      <c r="Q104" s="4">
        <f t="shared" ref="Q104" si="25">Q102+Q101</f>
        <v>19.5</v>
      </c>
      <c r="R104" s="4">
        <f t="shared" ref="R104" si="26">R102+R101</f>
        <v>0.3</v>
      </c>
    </row>
    <row r="105" spans="1:18" ht="13.7" customHeight="1" x14ac:dyDescent="0.25">
      <c r="A105" s="41" t="s">
        <v>0</v>
      </c>
      <c r="B105" s="41"/>
      <c r="C105" s="41"/>
      <c r="D105" s="40" t="s">
        <v>62</v>
      </c>
      <c r="E105" s="40"/>
      <c r="F105" s="40"/>
      <c r="G105" s="40"/>
      <c r="H105" s="40"/>
      <c r="I105" s="40"/>
      <c r="J105" s="40"/>
      <c r="K105" s="40"/>
      <c r="L105" s="40"/>
      <c r="M105" s="40"/>
      <c r="N105" s="41" t="s">
        <v>0</v>
      </c>
      <c r="O105" s="41"/>
      <c r="P105" s="41"/>
      <c r="Q105" s="41"/>
      <c r="R105" s="41"/>
    </row>
    <row r="106" spans="1:18" ht="2.85" customHeight="1" x14ac:dyDescent="0.25">
      <c r="A106" s="41"/>
      <c r="B106" s="41"/>
      <c r="C106" s="41"/>
      <c r="D106" s="41" t="s">
        <v>0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12.95" customHeight="1" x14ac:dyDescent="0.25">
      <c r="A107" s="28" t="s">
        <v>2</v>
      </c>
      <c r="B107" s="28" t="s">
        <v>3</v>
      </c>
      <c r="C107" s="53" t="s">
        <v>4</v>
      </c>
      <c r="D107" s="54"/>
      <c r="E107" s="28" t="s">
        <v>5</v>
      </c>
      <c r="F107" s="46" t="s">
        <v>6</v>
      </c>
      <c r="G107" s="47"/>
      <c r="H107" s="48"/>
      <c r="I107" s="49" t="s">
        <v>7</v>
      </c>
      <c r="J107" s="46" t="s">
        <v>8</v>
      </c>
      <c r="K107" s="47"/>
      <c r="L107" s="47"/>
      <c r="M107" s="47"/>
      <c r="N107" s="48"/>
      <c r="O107" s="46" t="s">
        <v>9</v>
      </c>
      <c r="P107" s="47"/>
      <c r="Q107" s="47"/>
      <c r="R107" s="48"/>
    </row>
    <row r="108" spans="1:18" ht="30.2" customHeight="1" x14ac:dyDescent="0.25">
      <c r="A108" s="29"/>
      <c r="B108" s="29"/>
      <c r="C108" s="55"/>
      <c r="D108" s="56"/>
      <c r="E108" s="29"/>
      <c r="F108" s="1" t="s">
        <v>10</v>
      </c>
      <c r="G108" s="1" t="s">
        <v>11</v>
      </c>
      <c r="H108" s="1" t="s">
        <v>12</v>
      </c>
      <c r="I108" s="50"/>
      <c r="J108" s="1" t="s">
        <v>13</v>
      </c>
      <c r="K108" s="1" t="s">
        <v>14</v>
      </c>
      <c r="L108" s="1" t="s">
        <v>15</v>
      </c>
      <c r="M108" s="51" t="s">
        <v>16</v>
      </c>
      <c r="N108" s="52"/>
      <c r="O108" s="1" t="s">
        <v>17</v>
      </c>
      <c r="P108" s="1" t="s">
        <v>18</v>
      </c>
      <c r="Q108" s="1" t="s">
        <v>19</v>
      </c>
      <c r="R108" s="1" t="s">
        <v>20</v>
      </c>
    </row>
    <row r="109" spans="1:18" ht="14.25" customHeight="1" x14ac:dyDescent="0.25">
      <c r="A109" s="30" t="s">
        <v>21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1:18" ht="15" customHeight="1" x14ac:dyDescent="0.25">
      <c r="A110" s="2" t="s">
        <v>26</v>
      </c>
      <c r="B110" s="2" t="s">
        <v>63</v>
      </c>
      <c r="C110" s="24" t="s">
        <v>64</v>
      </c>
      <c r="D110" s="25"/>
      <c r="E110" s="2">
        <v>150</v>
      </c>
      <c r="F110" s="3">
        <v>15.5</v>
      </c>
      <c r="G110" s="3">
        <v>16.399999999999999</v>
      </c>
      <c r="H110" s="3">
        <v>41</v>
      </c>
      <c r="I110" s="3">
        <v>383.6</v>
      </c>
      <c r="J110" s="3">
        <v>0.1</v>
      </c>
      <c r="K110" s="3">
        <v>0</v>
      </c>
      <c r="L110" s="3">
        <v>0</v>
      </c>
      <c r="M110" s="18">
        <v>1.3</v>
      </c>
      <c r="N110" s="19"/>
      <c r="O110" s="3">
        <v>133.1</v>
      </c>
      <c r="P110" s="3">
        <v>15.6</v>
      </c>
      <c r="Q110" s="3">
        <v>103.4</v>
      </c>
      <c r="R110" s="3">
        <v>1.3</v>
      </c>
    </row>
    <row r="111" spans="1:18" ht="15" customHeight="1" x14ac:dyDescent="0.25">
      <c r="A111" s="2" t="s">
        <v>22</v>
      </c>
      <c r="B111" s="2" t="s">
        <v>0</v>
      </c>
      <c r="C111" s="22" t="s">
        <v>99</v>
      </c>
      <c r="D111" s="23"/>
      <c r="E111" s="2" t="s">
        <v>65</v>
      </c>
      <c r="F111" s="3">
        <v>0.4</v>
      </c>
      <c r="G111" s="3">
        <v>0.4</v>
      </c>
      <c r="H111" s="3">
        <v>9.8000000000000007</v>
      </c>
      <c r="I111" s="3">
        <v>47</v>
      </c>
      <c r="J111" s="3">
        <v>0</v>
      </c>
      <c r="K111" s="3">
        <v>10</v>
      </c>
      <c r="L111" s="3">
        <v>0</v>
      </c>
      <c r="M111" s="18">
        <v>0.6</v>
      </c>
      <c r="N111" s="19"/>
      <c r="O111" s="3">
        <v>16</v>
      </c>
      <c r="P111" s="3">
        <v>8</v>
      </c>
      <c r="Q111" s="3">
        <v>11</v>
      </c>
      <c r="R111" s="3">
        <v>2.2000000000000002</v>
      </c>
    </row>
    <row r="112" spans="1:18" ht="15" customHeight="1" x14ac:dyDescent="0.25">
      <c r="A112" s="2" t="s">
        <v>26</v>
      </c>
      <c r="B112" s="2" t="s">
        <v>27</v>
      </c>
      <c r="C112" s="20" t="s">
        <v>90</v>
      </c>
      <c r="D112" s="25"/>
      <c r="E112" s="2">
        <v>200</v>
      </c>
      <c r="F112" s="3">
        <v>0.2</v>
      </c>
      <c r="G112" s="3">
        <v>0</v>
      </c>
      <c r="H112" s="3">
        <v>10.1</v>
      </c>
      <c r="I112" s="3">
        <v>41.1</v>
      </c>
      <c r="J112" s="3">
        <v>0</v>
      </c>
      <c r="K112" s="3">
        <v>0</v>
      </c>
      <c r="L112" s="3">
        <v>0</v>
      </c>
      <c r="M112" s="18">
        <v>0</v>
      </c>
      <c r="N112" s="19"/>
      <c r="O112" s="3">
        <v>13</v>
      </c>
      <c r="P112" s="3">
        <v>5.9</v>
      </c>
      <c r="Q112" s="3">
        <v>7.4</v>
      </c>
      <c r="R112" s="3">
        <v>0.7</v>
      </c>
    </row>
    <row r="113" spans="1:18" ht="11.85" customHeight="1" x14ac:dyDescent="0.25">
      <c r="A113" s="2" t="s">
        <v>22</v>
      </c>
      <c r="B113" s="2" t="s">
        <v>0</v>
      </c>
      <c r="C113" s="20" t="s">
        <v>100</v>
      </c>
      <c r="D113" s="25"/>
      <c r="E113" s="2">
        <v>50</v>
      </c>
      <c r="F113" s="3">
        <v>2.2999999999999998</v>
      </c>
      <c r="G113" s="3">
        <v>0.9</v>
      </c>
      <c r="H113" s="3">
        <v>15.4</v>
      </c>
      <c r="I113" s="3">
        <v>78.599999999999994</v>
      </c>
      <c r="J113" s="3">
        <v>0</v>
      </c>
      <c r="K113" s="3">
        <v>0</v>
      </c>
      <c r="L113" s="3">
        <v>0</v>
      </c>
      <c r="M113" s="18">
        <v>0</v>
      </c>
      <c r="N113" s="19"/>
      <c r="O113" s="3">
        <v>5.7</v>
      </c>
      <c r="P113" s="3">
        <v>3.9</v>
      </c>
      <c r="Q113" s="3">
        <v>19.5</v>
      </c>
      <c r="R113" s="3">
        <v>0.3</v>
      </c>
    </row>
    <row r="114" spans="1:18" ht="11.85" customHeight="1" x14ac:dyDescent="0.25">
      <c r="A114" s="26" t="s">
        <v>28</v>
      </c>
      <c r="B114" s="27"/>
      <c r="C114" s="27"/>
      <c r="D114" s="12"/>
      <c r="E114" s="13">
        <f>E113+E112+E111+E110</f>
        <v>500</v>
      </c>
      <c r="F114" s="4">
        <f>F110+F112+F113</f>
        <v>18</v>
      </c>
      <c r="G114" s="4">
        <f>G110+G112+G113</f>
        <v>17.299999999999997</v>
      </c>
      <c r="H114" s="4">
        <f>H110+H112+H113</f>
        <v>66.5</v>
      </c>
      <c r="I114" s="4">
        <v>547.29999999999995</v>
      </c>
      <c r="J114" s="4">
        <v>0.1</v>
      </c>
      <c r="K114" s="4">
        <v>10</v>
      </c>
      <c r="L114" s="4">
        <v>0</v>
      </c>
      <c r="M114" s="33">
        <v>1.9</v>
      </c>
      <c r="N114" s="34"/>
      <c r="O114" s="4">
        <v>167.8</v>
      </c>
      <c r="P114" s="4">
        <v>33.4</v>
      </c>
      <c r="Q114" s="4">
        <v>141.30000000000001</v>
      </c>
      <c r="R114" s="4">
        <v>4.5</v>
      </c>
    </row>
    <row r="115" spans="1:18" ht="14.25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2"/>
    </row>
    <row r="116" spans="1:18" ht="11.85" customHeight="1" x14ac:dyDescent="0.25">
      <c r="A116" s="2"/>
      <c r="B116" s="2"/>
      <c r="C116" s="20"/>
      <c r="D116" s="25"/>
      <c r="E116" s="2"/>
      <c r="F116" s="3"/>
      <c r="G116" s="3"/>
      <c r="H116" s="3"/>
      <c r="I116" s="3"/>
      <c r="J116" s="3"/>
      <c r="K116" s="3"/>
      <c r="L116" s="3"/>
      <c r="M116" s="18"/>
      <c r="N116" s="19"/>
      <c r="O116" s="3"/>
      <c r="P116" s="3"/>
      <c r="Q116" s="3"/>
      <c r="R116" s="3"/>
    </row>
    <row r="117" spans="1:18" ht="14.25" customHeight="1" x14ac:dyDescent="0.25">
      <c r="A117" s="30" t="s">
        <v>29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</row>
    <row r="118" spans="1:18" ht="16.5" customHeight="1" x14ac:dyDescent="0.25">
      <c r="A118" s="7" t="s">
        <v>26</v>
      </c>
      <c r="B118" s="7">
        <v>13</v>
      </c>
      <c r="C118" s="35" t="s">
        <v>105</v>
      </c>
      <c r="D118" s="23"/>
      <c r="E118" s="7">
        <v>60</v>
      </c>
      <c r="F118" s="8">
        <v>1</v>
      </c>
      <c r="G118" s="8">
        <v>3</v>
      </c>
      <c r="H118" s="8">
        <v>3.5</v>
      </c>
      <c r="I118" s="8">
        <v>45.9</v>
      </c>
      <c r="J118" s="8">
        <v>0</v>
      </c>
      <c r="K118" s="8">
        <v>2.4</v>
      </c>
      <c r="L118" s="8">
        <v>0</v>
      </c>
      <c r="M118" s="36">
        <v>1.4</v>
      </c>
      <c r="N118" s="37"/>
      <c r="O118" s="8">
        <v>19.5</v>
      </c>
      <c r="P118" s="8">
        <v>11.6</v>
      </c>
      <c r="Q118" s="8">
        <v>22.8</v>
      </c>
      <c r="R118" s="8">
        <v>0.7</v>
      </c>
    </row>
    <row r="119" spans="1:18" ht="16.5" customHeight="1" x14ac:dyDescent="0.25">
      <c r="A119" s="2" t="s">
        <v>26</v>
      </c>
      <c r="B119" s="2" t="s">
        <v>66</v>
      </c>
      <c r="C119" s="24" t="s">
        <v>67</v>
      </c>
      <c r="D119" s="25"/>
      <c r="E119" s="2">
        <v>200</v>
      </c>
      <c r="F119" s="3">
        <v>5.4</v>
      </c>
      <c r="G119" s="3">
        <v>4.9000000000000004</v>
      </c>
      <c r="H119" s="3">
        <v>21.8</v>
      </c>
      <c r="I119" s="3">
        <v>153.6</v>
      </c>
      <c r="J119" s="3">
        <v>0.1</v>
      </c>
      <c r="K119" s="3">
        <v>6.2</v>
      </c>
      <c r="L119" s="3">
        <v>0.2</v>
      </c>
      <c r="M119" s="18">
        <v>1.6</v>
      </c>
      <c r="N119" s="19"/>
      <c r="O119" s="3">
        <v>37.9</v>
      </c>
      <c r="P119" s="3">
        <v>29.9</v>
      </c>
      <c r="Q119" s="3">
        <v>113.2</v>
      </c>
      <c r="R119" s="3">
        <v>1.5</v>
      </c>
    </row>
    <row r="120" spans="1:18" ht="15.75" customHeight="1" x14ac:dyDescent="0.25">
      <c r="A120" s="2" t="s">
        <v>22</v>
      </c>
      <c r="B120" s="2" t="s">
        <v>34</v>
      </c>
      <c r="C120" s="24" t="s">
        <v>108</v>
      </c>
      <c r="D120" s="25"/>
      <c r="E120" s="2">
        <v>90</v>
      </c>
      <c r="F120" s="3">
        <v>15</v>
      </c>
      <c r="G120" s="3">
        <v>14</v>
      </c>
      <c r="H120" s="3">
        <v>18</v>
      </c>
      <c r="I120" s="3">
        <v>213.3</v>
      </c>
      <c r="J120" s="3">
        <v>0</v>
      </c>
      <c r="K120" s="3">
        <v>1.4</v>
      </c>
      <c r="L120" s="3">
        <v>0.1</v>
      </c>
      <c r="M120" s="18">
        <v>1.8</v>
      </c>
      <c r="N120" s="19"/>
      <c r="O120" s="3">
        <v>13.4</v>
      </c>
      <c r="P120" s="3">
        <v>9.5</v>
      </c>
      <c r="Q120" s="3">
        <v>25.4</v>
      </c>
      <c r="R120" s="3">
        <v>0.7</v>
      </c>
    </row>
    <row r="121" spans="1:18" ht="15.75" customHeight="1" x14ac:dyDescent="0.25">
      <c r="A121" s="2" t="s">
        <v>26</v>
      </c>
      <c r="B121" s="2" t="s">
        <v>53</v>
      </c>
      <c r="C121" s="24" t="s">
        <v>54</v>
      </c>
      <c r="D121" s="25"/>
      <c r="E121" s="2">
        <v>150</v>
      </c>
      <c r="F121" s="3">
        <v>15.9</v>
      </c>
      <c r="G121" s="3">
        <v>2.8</v>
      </c>
      <c r="H121" s="3">
        <v>33.299999999999997</v>
      </c>
      <c r="I121" s="3">
        <v>222.9</v>
      </c>
      <c r="J121" s="3">
        <v>0.5</v>
      </c>
      <c r="K121" s="3">
        <v>0</v>
      </c>
      <c r="L121" s="3">
        <v>0</v>
      </c>
      <c r="M121" s="18">
        <v>6.5</v>
      </c>
      <c r="N121" s="19"/>
      <c r="O121" s="3">
        <v>67.7</v>
      </c>
      <c r="P121" s="3">
        <v>58.3</v>
      </c>
      <c r="Q121" s="3">
        <v>146</v>
      </c>
      <c r="R121" s="3">
        <v>4.5</v>
      </c>
    </row>
    <row r="122" spans="1:18" ht="15" customHeight="1" x14ac:dyDescent="0.25">
      <c r="A122" s="2" t="s">
        <v>22</v>
      </c>
      <c r="B122" s="2" t="s">
        <v>35</v>
      </c>
      <c r="C122" s="24" t="s">
        <v>36</v>
      </c>
      <c r="D122" s="25"/>
      <c r="E122" s="2">
        <v>200</v>
      </c>
      <c r="F122" s="3">
        <v>0</v>
      </c>
      <c r="G122" s="3">
        <v>0</v>
      </c>
      <c r="H122" s="3">
        <v>10.7</v>
      </c>
      <c r="I122" s="3">
        <v>42.6</v>
      </c>
      <c r="J122" s="3">
        <v>0</v>
      </c>
      <c r="K122" s="3">
        <v>0</v>
      </c>
      <c r="L122" s="3">
        <v>0</v>
      </c>
      <c r="M122" s="18">
        <v>0</v>
      </c>
      <c r="N122" s="19"/>
      <c r="O122" s="3">
        <v>8.8000000000000007</v>
      </c>
      <c r="P122" s="3">
        <v>1.9</v>
      </c>
      <c r="Q122" s="3">
        <v>0</v>
      </c>
      <c r="R122" s="3">
        <v>0</v>
      </c>
    </row>
    <row r="123" spans="1:18" ht="11.85" customHeight="1" x14ac:dyDescent="0.25">
      <c r="A123" s="2" t="s">
        <v>22</v>
      </c>
      <c r="B123" s="2" t="s">
        <v>0</v>
      </c>
      <c r="C123" s="20" t="s">
        <v>100</v>
      </c>
      <c r="D123" s="25"/>
      <c r="E123" s="2">
        <v>40</v>
      </c>
      <c r="F123" s="3">
        <v>2.6</v>
      </c>
      <c r="G123" s="3">
        <v>0.4</v>
      </c>
      <c r="H123" s="3">
        <v>17</v>
      </c>
      <c r="I123" s="3">
        <v>81.599999999999994</v>
      </c>
      <c r="J123" s="3">
        <v>0.1</v>
      </c>
      <c r="K123" s="3">
        <v>0</v>
      </c>
      <c r="L123" s="3">
        <v>0</v>
      </c>
      <c r="M123" s="18">
        <v>0.9</v>
      </c>
      <c r="N123" s="19"/>
      <c r="O123" s="3">
        <v>7.2</v>
      </c>
      <c r="P123" s="3">
        <v>7.6</v>
      </c>
      <c r="Q123" s="3">
        <v>34.799999999999997</v>
      </c>
      <c r="R123" s="3">
        <v>1.6</v>
      </c>
    </row>
    <row r="124" spans="1:18" ht="11.85" customHeight="1" x14ac:dyDescent="0.25">
      <c r="A124" s="26" t="s">
        <v>28</v>
      </c>
      <c r="B124" s="27"/>
      <c r="C124" s="27"/>
      <c r="D124" s="12"/>
      <c r="E124" s="13">
        <f>SUM(E118:E123)</f>
        <v>740</v>
      </c>
      <c r="F124" s="4">
        <f>F118+F119+F120+F121+F122+F123</f>
        <v>39.9</v>
      </c>
      <c r="G124" s="4">
        <f>G118+G119+G120+G121+G122+G123</f>
        <v>25.099999999999998</v>
      </c>
      <c r="H124" s="4">
        <f>H118+H119+H120+H121+H122+H123</f>
        <v>104.3</v>
      </c>
      <c r="I124" s="4">
        <f>I118+I119+I120+I121+I122+I123</f>
        <v>759.90000000000009</v>
      </c>
      <c r="J124" s="4">
        <v>0.4</v>
      </c>
      <c r="K124" s="4">
        <v>22.4</v>
      </c>
      <c r="L124" s="4">
        <v>1.7</v>
      </c>
      <c r="M124" s="33">
        <v>6.1</v>
      </c>
      <c r="N124" s="34"/>
      <c r="O124" s="4">
        <v>117.2</v>
      </c>
      <c r="P124" s="4">
        <v>102.4</v>
      </c>
      <c r="Q124" s="4">
        <v>285.3</v>
      </c>
      <c r="R124" s="4">
        <v>5.8</v>
      </c>
    </row>
    <row r="125" spans="1:18" ht="11.85" customHeight="1" x14ac:dyDescent="0.25">
      <c r="A125" s="42" t="s">
        <v>95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  <row r="126" spans="1:18" ht="11.85" customHeight="1" x14ac:dyDescent="0.25">
      <c r="A126" s="2">
        <v>2011</v>
      </c>
      <c r="B126" s="2">
        <v>421</v>
      </c>
      <c r="C126" s="24" t="s">
        <v>96</v>
      </c>
      <c r="D126" s="25"/>
      <c r="E126" s="2">
        <v>100</v>
      </c>
      <c r="F126" s="3">
        <v>4</v>
      </c>
      <c r="G126" s="3">
        <v>2.4</v>
      </c>
      <c r="H126" s="3">
        <v>26.3</v>
      </c>
      <c r="I126" s="3">
        <v>124.9</v>
      </c>
      <c r="J126" s="3">
        <v>0</v>
      </c>
      <c r="K126" s="3">
        <v>0</v>
      </c>
      <c r="L126" s="3">
        <v>0</v>
      </c>
      <c r="M126" s="18">
        <v>0</v>
      </c>
      <c r="N126" s="19"/>
      <c r="O126" s="3">
        <v>5.7</v>
      </c>
      <c r="P126" s="3">
        <v>3.9</v>
      </c>
      <c r="Q126" s="3">
        <v>19.5</v>
      </c>
      <c r="R126" s="3">
        <v>0.3</v>
      </c>
    </row>
    <row r="127" spans="1:18" ht="11.85" customHeight="1" x14ac:dyDescent="0.25">
      <c r="A127" s="2" t="s">
        <v>26</v>
      </c>
      <c r="B127" s="2" t="s">
        <v>38</v>
      </c>
      <c r="C127" s="24" t="s">
        <v>39</v>
      </c>
      <c r="D127" s="25"/>
      <c r="E127" s="2">
        <v>200</v>
      </c>
      <c r="F127" s="3">
        <v>0.2</v>
      </c>
      <c r="G127" s="3">
        <v>0</v>
      </c>
      <c r="H127" s="3">
        <v>12.1</v>
      </c>
      <c r="I127" s="3">
        <v>49.9</v>
      </c>
      <c r="J127" s="3">
        <v>0</v>
      </c>
      <c r="K127" s="3">
        <v>0.5</v>
      </c>
      <c r="L127" s="3">
        <v>0</v>
      </c>
      <c r="M127" s="18">
        <v>0</v>
      </c>
      <c r="N127" s="19"/>
      <c r="O127" s="3">
        <v>14.1</v>
      </c>
      <c r="P127" s="3">
        <v>6.3</v>
      </c>
      <c r="Q127" s="3">
        <v>8</v>
      </c>
      <c r="R127" s="3">
        <v>0.7</v>
      </c>
    </row>
    <row r="128" spans="1:18" ht="11.85" customHeight="1" x14ac:dyDescent="0.25">
      <c r="A128" s="26" t="s">
        <v>28</v>
      </c>
      <c r="B128" s="27"/>
      <c r="C128" s="27"/>
      <c r="D128" s="12"/>
      <c r="E128" s="13">
        <f>SUM(E126:E127)</f>
        <v>300</v>
      </c>
      <c r="F128" s="13">
        <f t="shared" ref="F128:R128" si="27">SUM(F126:F127)</f>
        <v>4.2</v>
      </c>
      <c r="G128" s="13">
        <f t="shared" si="27"/>
        <v>2.4</v>
      </c>
      <c r="H128" s="13">
        <f t="shared" si="27"/>
        <v>38.4</v>
      </c>
      <c r="I128" s="13">
        <f t="shared" si="27"/>
        <v>174.8</v>
      </c>
      <c r="J128" s="13">
        <f t="shared" si="27"/>
        <v>0</v>
      </c>
      <c r="K128" s="13">
        <f t="shared" si="27"/>
        <v>0.5</v>
      </c>
      <c r="L128" s="13">
        <f t="shared" si="27"/>
        <v>0</v>
      </c>
      <c r="M128" s="13">
        <f t="shared" si="27"/>
        <v>0</v>
      </c>
      <c r="N128" s="13">
        <f t="shared" si="27"/>
        <v>0</v>
      </c>
      <c r="O128" s="13">
        <f t="shared" si="27"/>
        <v>19.8</v>
      </c>
      <c r="P128" s="13">
        <f t="shared" si="27"/>
        <v>10.199999999999999</v>
      </c>
      <c r="Q128" s="13">
        <f t="shared" si="27"/>
        <v>27.5</v>
      </c>
      <c r="R128" s="13">
        <f t="shared" si="27"/>
        <v>1</v>
      </c>
    </row>
    <row r="129" spans="1:18" ht="11.85" customHeight="1" x14ac:dyDescent="0.25">
      <c r="A129" s="26" t="s">
        <v>28</v>
      </c>
      <c r="B129" s="27"/>
      <c r="C129" s="27"/>
      <c r="D129" s="12"/>
      <c r="E129" s="13">
        <f>E128+E124+E114</f>
        <v>1540</v>
      </c>
      <c r="F129" s="4">
        <f t="shared" ref="F129:L129" si="28">SUM(F127:F127)</f>
        <v>0.2</v>
      </c>
      <c r="G129" s="4">
        <f t="shared" si="28"/>
        <v>0</v>
      </c>
      <c r="H129" s="4">
        <f t="shared" si="28"/>
        <v>12.1</v>
      </c>
      <c r="I129" s="4">
        <f t="shared" si="28"/>
        <v>49.9</v>
      </c>
      <c r="J129" s="4">
        <f t="shared" si="28"/>
        <v>0</v>
      </c>
      <c r="K129" s="4">
        <f t="shared" si="28"/>
        <v>0.5</v>
      </c>
      <c r="L129" s="4">
        <f t="shared" si="28"/>
        <v>0</v>
      </c>
      <c r="M129" s="33">
        <f>M127</f>
        <v>0</v>
      </c>
      <c r="N129" s="34"/>
      <c r="O129" s="4">
        <f>O127</f>
        <v>14.1</v>
      </c>
      <c r="P129" s="4">
        <f t="shared" ref="P129:R129" si="29">P127</f>
        <v>6.3</v>
      </c>
      <c r="Q129" s="4">
        <f t="shared" si="29"/>
        <v>8</v>
      </c>
      <c r="R129" s="4">
        <f t="shared" si="29"/>
        <v>0.7</v>
      </c>
    </row>
    <row r="130" spans="1:18" ht="13.7" customHeight="1" x14ac:dyDescent="0.25">
      <c r="A130" s="41" t="s">
        <v>0</v>
      </c>
      <c r="B130" s="41"/>
      <c r="C130" s="41"/>
      <c r="D130" s="58" t="s">
        <v>68</v>
      </c>
      <c r="E130" s="40"/>
      <c r="F130" s="40"/>
      <c r="G130" s="40"/>
      <c r="H130" s="40"/>
      <c r="I130" s="40"/>
      <c r="J130" s="40"/>
      <c r="K130" s="40"/>
      <c r="L130" s="40"/>
      <c r="M130" s="40"/>
      <c r="N130" s="41" t="s">
        <v>0</v>
      </c>
      <c r="O130" s="41"/>
      <c r="P130" s="41"/>
      <c r="Q130" s="41"/>
      <c r="R130" s="41"/>
    </row>
    <row r="131" spans="1:18" ht="2.85" customHeight="1" x14ac:dyDescent="0.25">
      <c r="A131" s="41"/>
      <c r="B131" s="41"/>
      <c r="C131" s="41"/>
      <c r="D131" s="41" t="s">
        <v>0</v>
      </c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1:18" ht="12.95" customHeight="1" x14ac:dyDescent="0.25">
      <c r="A132" s="28" t="s">
        <v>2</v>
      </c>
      <c r="B132" s="28" t="s">
        <v>3</v>
      </c>
      <c r="C132" s="53" t="s">
        <v>4</v>
      </c>
      <c r="D132" s="54"/>
      <c r="E132" s="28" t="s">
        <v>5</v>
      </c>
      <c r="F132" s="46" t="s">
        <v>6</v>
      </c>
      <c r="G132" s="47"/>
      <c r="H132" s="48"/>
      <c r="I132" s="49" t="s">
        <v>7</v>
      </c>
      <c r="J132" s="46" t="s">
        <v>8</v>
      </c>
      <c r="K132" s="47"/>
      <c r="L132" s="47"/>
      <c r="M132" s="47"/>
      <c r="N132" s="48"/>
      <c r="O132" s="46" t="s">
        <v>9</v>
      </c>
      <c r="P132" s="47"/>
      <c r="Q132" s="47"/>
      <c r="R132" s="48"/>
    </row>
    <row r="133" spans="1:18" ht="30.2" customHeight="1" x14ac:dyDescent="0.25">
      <c r="A133" s="29"/>
      <c r="B133" s="29"/>
      <c r="C133" s="55"/>
      <c r="D133" s="56"/>
      <c r="E133" s="29"/>
      <c r="F133" s="1" t="s">
        <v>10</v>
      </c>
      <c r="G133" s="1" t="s">
        <v>11</v>
      </c>
      <c r="H133" s="1" t="s">
        <v>12</v>
      </c>
      <c r="I133" s="50"/>
      <c r="J133" s="1" t="s">
        <v>13</v>
      </c>
      <c r="K133" s="1" t="s">
        <v>14</v>
      </c>
      <c r="L133" s="1" t="s">
        <v>15</v>
      </c>
      <c r="M133" s="51" t="s">
        <v>16</v>
      </c>
      <c r="N133" s="52"/>
      <c r="O133" s="1" t="s">
        <v>17</v>
      </c>
      <c r="P133" s="1" t="s">
        <v>18</v>
      </c>
      <c r="Q133" s="1" t="s">
        <v>19</v>
      </c>
      <c r="R133" s="1" t="s">
        <v>20</v>
      </c>
    </row>
    <row r="134" spans="1:18" ht="14.25" customHeight="1" x14ac:dyDescent="0.25">
      <c r="A134" s="30" t="s">
        <v>21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2"/>
    </row>
    <row r="135" spans="1:18" ht="12.75" customHeight="1" x14ac:dyDescent="0.25">
      <c r="A135" s="2" t="s">
        <v>22</v>
      </c>
      <c r="B135" s="2" t="s">
        <v>23</v>
      </c>
      <c r="C135" s="24" t="s">
        <v>69</v>
      </c>
      <c r="D135" s="25"/>
      <c r="E135" s="2">
        <v>200</v>
      </c>
      <c r="F135" s="3">
        <v>14.9</v>
      </c>
      <c r="G135" s="3">
        <v>10.7</v>
      </c>
      <c r="H135" s="3">
        <v>39.6</v>
      </c>
      <c r="I135" s="3">
        <v>276.8</v>
      </c>
      <c r="J135" s="3">
        <v>0.1</v>
      </c>
      <c r="K135" s="3">
        <v>0.2</v>
      </c>
      <c r="L135" s="3">
        <v>0</v>
      </c>
      <c r="M135" s="18">
        <v>0.7</v>
      </c>
      <c r="N135" s="19"/>
      <c r="O135" s="3">
        <v>126.5</v>
      </c>
      <c r="P135" s="3">
        <v>35.6</v>
      </c>
      <c r="Q135" s="3">
        <v>138.9</v>
      </c>
      <c r="R135" s="3">
        <v>0.7</v>
      </c>
    </row>
    <row r="136" spans="1:18" ht="11.85" customHeight="1" x14ac:dyDescent="0.25">
      <c r="A136" s="2" t="s">
        <v>26</v>
      </c>
      <c r="B136" s="2" t="s">
        <v>38</v>
      </c>
      <c r="C136" s="24" t="s">
        <v>39</v>
      </c>
      <c r="D136" s="25"/>
      <c r="E136" s="2">
        <v>200</v>
      </c>
      <c r="F136" s="3">
        <v>0.2</v>
      </c>
      <c r="G136" s="3">
        <v>0</v>
      </c>
      <c r="H136" s="3">
        <v>12.1</v>
      </c>
      <c r="I136" s="3">
        <v>49.9</v>
      </c>
      <c r="J136" s="3">
        <v>0</v>
      </c>
      <c r="K136" s="3">
        <v>0.5</v>
      </c>
      <c r="L136" s="3">
        <v>0</v>
      </c>
      <c r="M136" s="18">
        <v>0</v>
      </c>
      <c r="N136" s="19"/>
      <c r="O136" s="3">
        <v>14.1</v>
      </c>
      <c r="P136" s="3">
        <v>6.3</v>
      </c>
      <c r="Q136" s="3">
        <v>8</v>
      </c>
      <c r="R136" s="3">
        <v>0.7</v>
      </c>
    </row>
    <row r="137" spans="1:18" ht="11.85" customHeight="1" x14ac:dyDescent="0.25">
      <c r="A137" s="2">
        <v>2017</v>
      </c>
      <c r="B137" s="2">
        <v>3</v>
      </c>
      <c r="C137" s="20" t="s">
        <v>104</v>
      </c>
      <c r="D137" s="21"/>
      <c r="E137" s="14">
        <v>50</v>
      </c>
      <c r="F137" s="3">
        <v>3.8</v>
      </c>
      <c r="G137" s="3">
        <v>14.3</v>
      </c>
      <c r="H137" s="3">
        <v>0.5</v>
      </c>
      <c r="I137" s="3">
        <v>169</v>
      </c>
      <c r="J137" s="3">
        <v>0</v>
      </c>
      <c r="K137" s="3">
        <v>0</v>
      </c>
      <c r="L137" s="3">
        <v>0.6</v>
      </c>
      <c r="M137" s="10"/>
      <c r="N137" s="11">
        <v>0.7</v>
      </c>
      <c r="O137" s="3">
        <v>2.4</v>
      </c>
      <c r="P137" s="3">
        <v>0</v>
      </c>
      <c r="Q137" s="3">
        <v>2.2999999999999998</v>
      </c>
      <c r="R137" s="3">
        <v>0</v>
      </c>
    </row>
    <row r="138" spans="1:18" ht="11.85" customHeight="1" x14ac:dyDescent="0.25">
      <c r="A138" s="2" t="s">
        <v>22</v>
      </c>
      <c r="B138" s="2" t="s">
        <v>0</v>
      </c>
      <c r="C138" s="20" t="s">
        <v>100</v>
      </c>
      <c r="D138" s="25"/>
      <c r="E138" s="2">
        <v>50</v>
      </c>
      <c r="F138" s="3">
        <v>2.2999999999999998</v>
      </c>
      <c r="G138" s="3">
        <v>0.9</v>
      </c>
      <c r="H138" s="3">
        <v>15.4</v>
      </c>
      <c r="I138" s="3">
        <v>78.599999999999994</v>
      </c>
      <c r="J138" s="3">
        <v>0</v>
      </c>
      <c r="K138" s="3">
        <v>0</v>
      </c>
      <c r="L138" s="3">
        <v>0</v>
      </c>
      <c r="M138" s="18">
        <v>0</v>
      </c>
      <c r="N138" s="19"/>
      <c r="O138" s="3">
        <v>5.7</v>
      </c>
      <c r="P138" s="3">
        <v>3.9</v>
      </c>
      <c r="Q138" s="3">
        <v>19.5</v>
      </c>
      <c r="R138" s="3">
        <v>0.3</v>
      </c>
    </row>
    <row r="139" spans="1:18" ht="11.85" customHeight="1" x14ac:dyDescent="0.25">
      <c r="A139" s="26" t="s">
        <v>28</v>
      </c>
      <c r="B139" s="27"/>
      <c r="C139" s="27"/>
      <c r="D139" s="12"/>
      <c r="E139" s="13">
        <f>SUM(E135:E138)</f>
        <v>500</v>
      </c>
      <c r="F139" s="13">
        <f t="shared" ref="F139:I139" si="30">SUM(F135:F138)</f>
        <v>21.2</v>
      </c>
      <c r="G139" s="13">
        <f t="shared" si="30"/>
        <v>25.9</v>
      </c>
      <c r="H139" s="13">
        <f t="shared" si="30"/>
        <v>67.600000000000009</v>
      </c>
      <c r="I139" s="13">
        <f t="shared" si="30"/>
        <v>574.29999999999995</v>
      </c>
      <c r="J139" s="4">
        <v>0.1</v>
      </c>
      <c r="K139" s="4">
        <v>0.7</v>
      </c>
      <c r="L139" s="4">
        <v>0.1</v>
      </c>
      <c r="M139" s="33">
        <v>0.8</v>
      </c>
      <c r="N139" s="34"/>
      <c r="O139" s="4">
        <v>147.30000000000001</v>
      </c>
      <c r="P139" s="4">
        <v>45.8</v>
      </c>
      <c r="Q139" s="4">
        <v>168.4</v>
      </c>
      <c r="R139" s="4">
        <v>1.7</v>
      </c>
    </row>
    <row r="140" spans="1:18" ht="14.25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2"/>
    </row>
    <row r="141" spans="1:18" ht="11.85" customHeight="1" x14ac:dyDescent="0.25">
      <c r="A141" s="2"/>
      <c r="B141" s="2"/>
      <c r="C141" s="20"/>
      <c r="D141" s="25"/>
      <c r="E141" s="2"/>
      <c r="F141" s="3"/>
      <c r="G141" s="3"/>
      <c r="H141" s="3"/>
      <c r="I141" s="3"/>
      <c r="J141" s="3"/>
      <c r="K141" s="3"/>
      <c r="L141" s="3"/>
      <c r="M141" s="18"/>
      <c r="N141" s="19"/>
      <c r="O141" s="3"/>
      <c r="P141" s="3"/>
      <c r="Q141" s="3"/>
      <c r="R141" s="3"/>
    </row>
    <row r="142" spans="1:18" ht="14.25" customHeight="1" x14ac:dyDescent="0.25">
      <c r="A142" s="30" t="s">
        <v>29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2"/>
    </row>
    <row r="143" spans="1:18" ht="15.75" customHeight="1" x14ac:dyDescent="0.25">
      <c r="A143" s="2" t="s">
        <v>26</v>
      </c>
      <c r="B143" s="2" t="s">
        <v>70</v>
      </c>
      <c r="C143" s="24" t="s">
        <v>71</v>
      </c>
      <c r="D143" s="25"/>
      <c r="E143" s="2">
        <v>60</v>
      </c>
      <c r="F143" s="3">
        <v>1</v>
      </c>
      <c r="G143" s="3">
        <v>3</v>
      </c>
      <c r="H143" s="3">
        <v>4.0999999999999996</v>
      </c>
      <c r="I143" s="3">
        <v>49.2</v>
      </c>
      <c r="J143" s="3">
        <v>0</v>
      </c>
      <c r="K143" s="3">
        <v>21.8</v>
      </c>
      <c r="L143" s="3">
        <v>0.2</v>
      </c>
      <c r="M143" s="18">
        <v>1.4</v>
      </c>
      <c r="N143" s="19"/>
      <c r="O143" s="3">
        <v>31.5</v>
      </c>
      <c r="P143" s="3">
        <v>12.5</v>
      </c>
      <c r="Q143" s="3">
        <v>25.8</v>
      </c>
      <c r="R143" s="3">
        <v>0.7</v>
      </c>
    </row>
    <row r="144" spans="1:18" ht="11.85" customHeight="1" x14ac:dyDescent="0.25">
      <c r="A144" s="2" t="s">
        <v>26</v>
      </c>
      <c r="B144" s="2" t="s">
        <v>72</v>
      </c>
      <c r="C144" s="24" t="s">
        <v>73</v>
      </c>
      <c r="D144" s="25"/>
      <c r="E144" s="2">
        <v>200</v>
      </c>
      <c r="F144" s="3">
        <v>4.3</v>
      </c>
      <c r="G144" s="3">
        <v>10.6</v>
      </c>
      <c r="H144" s="3">
        <v>20.399999999999999</v>
      </c>
      <c r="I144" s="3">
        <v>113.3</v>
      </c>
      <c r="J144" s="3">
        <v>0.1</v>
      </c>
      <c r="K144" s="3">
        <v>6.7</v>
      </c>
      <c r="L144" s="3">
        <v>0.2</v>
      </c>
      <c r="M144" s="18">
        <v>1.1000000000000001</v>
      </c>
      <c r="N144" s="19"/>
      <c r="O144" s="3">
        <v>41.5</v>
      </c>
      <c r="P144" s="3">
        <v>28.5</v>
      </c>
      <c r="Q144" s="3">
        <v>75.5</v>
      </c>
      <c r="R144" s="3">
        <v>1.6</v>
      </c>
    </row>
    <row r="145" spans="1:18" ht="16.5" customHeight="1" x14ac:dyDescent="0.25">
      <c r="A145" s="5" t="s">
        <v>40</v>
      </c>
      <c r="B145" s="5" t="s">
        <v>58</v>
      </c>
      <c r="C145" s="20" t="s">
        <v>59</v>
      </c>
      <c r="D145" s="21"/>
      <c r="E145" s="5">
        <v>90</v>
      </c>
      <c r="F145" s="6">
        <v>13.9</v>
      </c>
      <c r="G145" s="6">
        <v>15.2</v>
      </c>
      <c r="H145" s="6">
        <v>4.0999999999999996</v>
      </c>
      <c r="I145" s="6">
        <v>245.7</v>
      </c>
      <c r="J145" s="6">
        <v>0.1</v>
      </c>
      <c r="K145" s="6">
        <v>1.7</v>
      </c>
      <c r="L145" s="6">
        <v>0.4</v>
      </c>
      <c r="M145" s="38">
        <v>1</v>
      </c>
      <c r="N145" s="39"/>
      <c r="O145" s="6">
        <v>25.3</v>
      </c>
      <c r="P145" s="6">
        <v>20.5</v>
      </c>
      <c r="Q145" s="6">
        <v>129.30000000000001</v>
      </c>
      <c r="R145" s="6">
        <v>1.5</v>
      </c>
    </row>
    <row r="146" spans="1:18" ht="21" customHeight="1" x14ac:dyDescent="0.25">
      <c r="A146" s="2" t="s">
        <v>22</v>
      </c>
      <c r="B146" s="2" t="s">
        <v>60</v>
      </c>
      <c r="C146" s="24" t="s">
        <v>74</v>
      </c>
      <c r="D146" s="25"/>
      <c r="E146" s="2">
        <v>150</v>
      </c>
      <c r="F146" s="3">
        <v>4.5</v>
      </c>
      <c r="G146" s="3">
        <v>2.4</v>
      </c>
      <c r="H146" s="3">
        <v>46.7</v>
      </c>
      <c r="I146" s="3">
        <v>225.8</v>
      </c>
      <c r="J146" s="3">
        <v>0.1</v>
      </c>
      <c r="K146" s="3">
        <v>0</v>
      </c>
      <c r="L146" s="3">
        <v>0</v>
      </c>
      <c r="M146" s="18">
        <v>0.3</v>
      </c>
      <c r="N146" s="19"/>
      <c r="O146" s="3">
        <v>12.4</v>
      </c>
      <c r="P146" s="3">
        <v>30.5</v>
      </c>
      <c r="Q146" s="3">
        <v>88.5</v>
      </c>
      <c r="R146" s="3">
        <v>0.6</v>
      </c>
    </row>
    <row r="147" spans="1:18" ht="21" customHeight="1" x14ac:dyDescent="0.25">
      <c r="A147" s="2" t="s">
        <v>22</v>
      </c>
      <c r="B147" s="2" t="s">
        <v>35</v>
      </c>
      <c r="C147" s="24" t="s">
        <v>36</v>
      </c>
      <c r="D147" s="25"/>
      <c r="E147" s="2">
        <v>200</v>
      </c>
      <c r="F147" s="3">
        <v>0</v>
      </c>
      <c r="G147" s="3">
        <v>0</v>
      </c>
      <c r="H147" s="3">
        <v>10.7</v>
      </c>
      <c r="I147" s="3">
        <v>42.6</v>
      </c>
      <c r="J147" s="3">
        <v>0</v>
      </c>
      <c r="K147" s="3">
        <v>0</v>
      </c>
      <c r="L147" s="3">
        <v>0</v>
      </c>
      <c r="M147" s="18">
        <v>0</v>
      </c>
      <c r="N147" s="19"/>
      <c r="O147" s="3">
        <v>8.8000000000000007</v>
      </c>
      <c r="P147" s="3">
        <v>1.9</v>
      </c>
      <c r="Q147" s="3">
        <v>0</v>
      </c>
      <c r="R147" s="3">
        <v>0</v>
      </c>
    </row>
    <row r="148" spans="1:18" ht="11.85" customHeight="1" x14ac:dyDescent="0.25">
      <c r="A148" s="2" t="s">
        <v>22</v>
      </c>
      <c r="B148" s="2" t="s">
        <v>0</v>
      </c>
      <c r="C148" s="20" t="s">
        <v>100</v>
      </c>
      <c r="D148" s="25"/>
      <c r="E148" s="2">
        <v>40</v>
      </c>
      <c r="F148" s="3">
        <v>2.6</v>
      </c>
      <c r="G148" s="3">
        <v>0.4</v>
      </c>
      <c r="H148" s="3">
        <v>17</v>
      </c>
      <c r="I148" s="3">
        <v>81.599999999999994</v>
      </c>
      <c r="J148" s="3">
        <v>0.1</v>
      </c>
      <c r="K148" s="3">
        <v>0</v>
      </c>
      <c r="L148" s="3">
        <v>0</v>
      </c>
      <c r="M148" s="18">
        <v>0.9</v>
      </c>
      <c r="N148" s="19"/>
      <c r="O148" s="3">
        <v>7.2</v>
      </c>
      <c r="P148" s="3">
        <v>7.6</v>
      </c>
      <c r="Q148" s="3">
        <v>34.799999999999997</v>
      </c>
      <c r="R148" s="3">
        <v>1.6</v>
      </c>
    </row>
    <row r="149" spans="1:18" ht="11.85" customHeight="1" x14ac:dyDescent="0.25">
      <c r="A149" s="26" t="s">
        <v>28</v>
      </c>
      <c r="B149" s="27"/>
      <c r="C149" s="27"/>
      <c r="D149" s="12"/>
      <c r="E149" s="13">
        <f>SUM(E143:E148)</f>
        <v>740</v>
      </c>
      <c r="F149" s="4">
        <v>24.2</v>
      </c>
      <c r="G149" s="4">
        <v>25.1</v>
      </c>
      <c r="H149" s="4">
        <v>109.7</v>
      </c>
      <c r="I149" s="4">
        <f>I143+I144+I145+I146+I147+I148</f>
        <v>758.2</v>
      </c>
      <c r="J149" s="4">
        <v>0.3</v>
      </c>
      <c r="K149" s="4">
        <v>29.9</v>
      </c>
      <c r="L149" s="4">
        <v>0.5</v>
      </c>
      <c r="M149" s="33">
        <v>5.5</v>
      </c>
      <c r="N149" s="34"/>
      <c r="O149" s="4">
        <v>114.8</v>
      </c>
      <c r="P149" s="4">
        <v>90.5</v>
      </c>
      <c r="Q149" s="4">
        <v>250</v>
      </c>
      <c r="R149" s="4">
        <v>5.2</v>
      </c>
    </row>
    <row r="150" spans="1:18" ht="11.85" customHeight="1" x14ac:dyDescent="0.25">
      <c r="A150" s="42" t="s">
        <v>95</v>
      </c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18" ht="11.85" customHeight="1" x14ac:dyDescent="0.25">
      <c r="A151" s="2">
        <v>2011</v>
      </c>
      <c r="B151" s="2">
        <v>421</v>
      </c>
      <c r="C151" s="24" t="s">
        <v>93</v>
      </c>
      <c r="D151" s="25"/>
      <c r="E151" s="2">
        <v>100</v>
      </c>
      <c r="F151" s="3">
        <v>4</v>
      </c>
      <c r="G151" s="3">
        <v>2.4</v>
      </c>
      <c r="H151" s="3">
        <v>26.3</v>
      </c>
      <c r="I151" s="3">
        <v>124.9</v>
      </c>
      <c r="J151" s="3">
        <v>0</v>
      </c>
      <c r="K151" s="3">
        <v>0</v>
      </c>
      <c r="L151" s="3">
        <v>0</v>
      </c>
      <c r="M151" s="18">
        <v>0</v>
      </c>
      <c r="N151" s="19"/>
      <c r="O151" s="3">
        <v>5.7</v>
      </c>
      <c r="P151" s="3">
        <v>3.9</v>
      </c>
      <c r="Q151" s="3">
        <v>19.5</v>
      </c>
      <c r="R151" s="3">
        <v>0.3</v>
      </c>
    </row>
    <row r="152" spans="1:18" ht="11.85" customHeight="1" x14ac:dyDescent="0.25">
      <c r="A152" s="2" t="s">
        <v>22</v>
      </c>
      <c r="B152" s="2" t="s">
        <v>35</v>
      </c>
      <c r="C152" s="24" t="s">
        <v>97</v>
      </c>
      <c r="D152" s="25"/>
      <c r="E152" s="2">
        <v>200</v>
      </c>
      <c r="F152" s="3">
        <v>0.8</v>
      </c>
      <c r="G152" s="3">
        <v>0.8</v>
      </c>
      <c r="H152" s="3">
        <v>20.100000000000001</v>
      </c>
      <c r="I152" s="3">
        <v>84</v>
      </c>
      <c r="J152" s="3">
        <v>0</v>
      </c>
      <c r="K152" s="3">
        <v>0</v>
      </c>
      <c r="L152" s="3">
        <v>0</v>
      </c>
      <c r="M152" s="18">
        <v>0</v>
      </c>
      <c r="N152" s="19"/>
      <c r="O152" s="3">
        <v>8.8000000000000007</v>
      </c>
      <c r="P152" s="3">
        <v>1.9</v>
      </c>
      <c r="Q152" s="3">
        <v>0</v>
      </c>
      <c r="R152" s="3">
        <v>0</v>
      </c>
    </row>
    <row r="153" spans="1:18" ht="11.85" customHeight="1" x14ac:dyDescent="0.25">
      <c r="A153" s="26" t="s">
        <v>28</v>
      </c>
      <c r="B153" s="27"/>
      <c r="C153" s="27"/>
      <c r="D153" s="12"/>
      <c r="E153" s="13">
        <f>SUM(E151:E152)</f>
        <v>300</v>
      </c>
      <c r="F153" s="13">
        <f t="shared" ref="F153:R153" si="31">SUM(F151:F152)</f>
        <v>4.8</v>
      </c>
      <c r="G153" s="13">
        <f t="shared" si="31"/>
        <v>3.2</v>
      </c>
      <c r="H153" s="13">
        <f t="shared" si="31"/>
        <v>46.400000000000006</v>
      </c>
      <c r="I153" s="13">
        <f t="shared" si="31"/>
        <v>208.9</v>
      </c>
      <c r="J153" s="13">
        <f t="shared" si="31"/>
        <v>0</v>
      </c>
      <c r="K153" s="13">
        <f t="shared" si="31"/>
        <v>0</v>
      </c>
      <c r="L153" s="13">
        <f t="shared" si="31"/>
        <v>0</v>
      </c>
      <c r="M153" s="13">
        <f t="shared" si="31"/>
        <v>0</v>
      </c>
      <c r="N153" s="13">
        <f t="shared" si="31"/>
        <v>0</v>
      </c>
      <c r="O153" s="13">
        <f t="shared" si="31"/>
        <v>14.5</v>
      </c>
      <c r="P153" s="13">
        <f t="shared" si="31"/>
        <v>5.8</v>
      </c>
      <c r="Q153" s="13">
        <f t="shared" si="31"/>
        <v>19.5</v>
      </c>
      <c r="R153" s="13">
        <f t="shared" si="31"/>
        <v>0.3</v>
      </c>
    </row>
    <row r="154" spans="1:18" ht="11.85" customHeight="1" x14ac:dyDescent="0.25">
      <c r="A154" s="26" t="s">
        <v>28</v>
      </c>
      <c r="B154" s="27"/>
      <c r="C154" s="27"/>
      <c r="D154" s="12"/>
      <c r="E154" s="13">
        <f>E153+E149+E139</f>
        <v>1540</v>
      </c>
      <c r="F154" s="4">
        <f>SUM(F151:F152)</f>
        <v>4.8</v>
      </c>
      <c r="G154" s="4">
        <f t="shared" ref="G154" si="32">SUM(G151:G152)</f>
        <v>3.2</v>
      </c>
      <c r="H154" s="4">
        <f t="shared" ref="H154" si="33">SUM(H151:H152)</f>
        <v>46.400000000000006</v>
      </c>
      <c r="I154" s="4">
        <f t="shared" ref="I154" si="34">SUM(I151:I152)</f>
        <v>208.9</v>
      </c>
      <c r="J154" s="4">
        <f>SUM(J151:J152)</f>
        <v>0</v>
      </c>
      <c r="K154" s="4">
        <f t="shared" ref="K154" si="35">SUM(K151:K152)</f>
        <v>0</v>
      </c>
      <c r="L154" s="4">
        <f t="shared" ref="L154" si="36">SUM(L151:L152)</f>
        <v>0</v>
      </c>
      <c r="M154" s="33">
        <f>M151+M152</f>
        <v>0</v>
      </c>
      <c r="N154" s="34"/>
      <c r="O154" s="4">
        <f>O152+O151</f>
        <v>14.5</v>
      </c>
      <c r="P154" s="4">
        <f t="shared" ref="P154" si="37">P152+P151</f>
        <v>5.8</v>
      </c>
      <c r="Q154" s="4">
        <f t="shared" ref="Q154" si="38">Q152+Q151</f>
        <v>19.5</v>
      </c>
      <c r="R154" s="4">
        <f t="shared" ref="R154" si="39">R152+R151</f>
        <v>0.3</v>
      </c>
    </row>
    <row r="155" spans="1:18" ht="13.7" customHeight="1" x14ac:dyDescent="0.25">
      <c r="A155" s="41" t="s">
        <v>0</v>
      </c>
      <c r="B155" s="41"/>
      <c r="C155" s="41"/>
      <c r="D155" s="40" t="s">
        <v>75</v>
      </c>
      <c r="E155" s="40"/>
      <c r="F155" s="40"/>
      <c r="G155" s="40"/>
      <c r="H155" s="40"/>
      <c r="I155" s="40"/>
      <c r="J155" s="40"/>
      <c r="K155" s="40"/>
      <c r="L155" s="40"/>
      <c r="M155" s="40"/>
      <c r="N155" s="41" t="s">
        <v>0</v>
      </c>
      <c r="O155" s="41"/>
      <c r="P155" s="41"/>
      <c r="Q155" s="41"/>
      <c r="R155" s="41"/>
    </row>
    <row r="156" spans="1:18" ht="2.85" customHeight="1" x14ac:dyDescent="0.25">
      <c r="A156" s="41"/>
      <c r="B156" s="41"/>
      <c r="C156" s="41"/>
      <c r="D156" s="41" t="s">
        <v>0</v>
      </c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1:18" ht="12.95" customHeight="1" x14ac:dyDescent="0.25">
      <c r="A157" s="28" t="s">
        <v>2</v>
      </c>
      <c r="B157" s="28" t="s">
        <v>3</v>
      </c>
      <c r="C157" s="53" t="s">
        <v>4</v>
      </c>
      <c r="D157" s="54"/>
      <c r="E157" s="28" t="s">
        <v>5</v>
      </c>
      <c r="F157" s="46" t="s">
        <v>6</v>
      </c>
      <c r="G157" s="47"/>
      <c r="H157" s="48"/>
      <c r="I157" s="49" t="s">
        <v>7</v>
      </c>
      <c r="J157" s="46" t="s">
        <v>8</v>
      </c>
      <c r="K157" s="47"/>
      <c r="L157" s="47"/>
      <c r="M157" s="47"/>
      <c r="N157" s="48"/>
      <c r="O157" s="46" t="s">
        <v>9</v>
      </c>
      <c r="P157" s="47"/>
      <c r="Q157" s="47"/>
      <c r="R157" s="48"/>
    </row>
    <row r="158" spans="1:18" ht="30.2" customHeight="1" x14ac:dyDescent="0.25">
      <c r="A158" s="29"/>
      <c r="B158" s="29"/>
      <c r="C158" s="55"/>
      <c r="D158" s="56"/>
      <c r="E158" s="29"/>
      <c r="F158" s="1" t="s">
        <v>10</v>
      </c>
      <c r="G158" s="1" t="s">
        <v>11</v>
      </c>
      <c r="H158" s="1" t="s">
        <v>12</v>
      </c>
      <c r="I158" s="50"/>
      <c r="J158" s="1" t="s">
        <v>13</v>
      </c>
      <c r="K158" s="1" t="s">
        <v>14</v>
      </c>
      <c r="L158" s="1" t="s">
        <v>15</v>
      </c>
      <c r="M158" s="51" t="s">
        <v>16</v>
      </c>
      <c r="N158" s="52"/>
      <c r="O158" s="1" t="s">
        <v>17</v>
      </c>
      <c r="P158" s="1" t="s">
        <v>18</v>
      </c>
      <c r="Q158" s="1" t="s">
        <v>19</v>
      </c>
      <c r="R158" s="1" t="s">
        <v>20</v>
      </c>
    </row>
    <row r="159" spans="1:18" ht="14.25" customHeight="1" x14ac:dyDescent="0.25">
      <c r="A159" s="30" t="s">
        <v>21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2"/>
    </row>
    <row r="160" spans="1:18" ht="17.25" customHeight="1" x14ac:dyDescent="0.25">
      <c r="A160" s="2" t="s">
        <v>26</v>
      </c>
      <c r="B160" s="2" t="s">
        <v>63</v>
      </c>
      <c r="C160" s="35" t="s">
        <v>64</v>
      </c>
      <c r="D160" s="23"/>
      <c r="E160" s="2">
        <v>150</v>
      </c>
      <c r="F160" s="3">
        <v>15.5</v>
      </c>
      <c r="G160" s="3">
        <v>16.399999999999999</v>
      </c>
      <c r="H160" s="3">
        <v>41</v>
      </c>
      <c r="I160" s="3">
        <v>383.6</v>
      </c>
      <c r="J160" s="3">
        <v>0.1</v>
      </c>
      <c r="K160" s="3">
        <v>0</v>
      </c>
      <c r="L160" s="3">
        <v>0</v>
      </c>
      <c r="M160" s="18">
        <v>1.3</v>
      </c>
      <c r="N160" s="19"/>
      <c r="O160" s="3">
        <v>133.1</v>
      </c>
      <c r="P160" s="3">
        <v>15.6</v>
      </c>
      <c r="Q160" s="3">
        <v>103.4</v>
      </c>
      <c r="R160" s="3">
        <v>1</v>
      </c>
    </row>
    <row r="161" spans="1:18" ht="17.25" customHeight="1" x14ac:dyDescent="0.25">
      <c r="A161" s="2" t="s">
        <v>22</v>
      </c>
      <c r="B161" s="2" t="s">
        <v>0</v>
      </c>
      <c r="C161" s="22" t="s">
        <v>99</v>
      </c>
      <c r="D161" s="23"/>
      <c r="E161" s="2" t="s">
        <v>65</v>
      </c>
      <c r="F161" s="3">
        <v>0.4</v>
      </c>
      <c r="G161" s="3">
        <v>0.4</v>
      </c>
      <c r="H161" s="3">
        <v>9.8000000000000007</v>
      </c>
      <c r="I161" s="3">
        <v>47</v>
      </c>
      <c r="J161" s="3">
        <v>0</v>
      </c>
      <c r="K161" s="3">
        <v>10</v>
      </c>
      <c r="L161" s="3">
        <v>0</v>
      </c>
      <c r="M161" s="18">
        <v>0.6</v>
      </c>
      <c r="N161" s="19"/>
      <c r="O161" s="3">
        <v>16</v>
      </c>
      <c r="P161" s="3">
        <v>8</v>
      </c>
      <c r="Q161" s="3">
        <v>11</v>
      </c>
      <c r="R161" s="3">
        <v>2.2000000000000002</v>
      </c>
    </row>
    <row r="162" spans="1:18" ht="16.5" customHeight="1" x14ac:dyDescent="0.25">
      <c r="A162" s="2" t="s">
        <v>26</v>
      </c>
      <c r="B162" s="2" t="s">
        <v>27</v>
      </c>
      <c r="C162" s="20" t="s">
        <v>90</v>
      </c>
      <c r="D162" s="25"/>
      <c r="E162" s="2">
        <v>200</v>
      </c>
      <c r="F162" s="3">
        <v>0.2</v>
      </c>
      <c r="G162" s="3">
        <v>0</v>
      </c>
      <c r="H162" s="3">
        <v>10.1</v>
      </c>
      <c r="I162" s="3">
        <v>41.1</v>
      </c>
      <c r="J162" s="3">
        <v>0</v>
      </c>
      <c r="K162" s="3">
        <v>0</v>
      </c>
      <c r="L162" s="3">
        <v>0</v>
      </c>
      <c r="M162" s="18">
        <v>0</v>
      </c>
      <c r="N162" s="19"/>
      <c r="O162" s="3">
        <v>13</v>
      </c>
      <c r="P162" s="3">
        <v>5.9</v>
      </c>
      <c r="Q162" s="3">
        <v>7.4</v>
      </c>
      <c r="R162" s="3">
        <v>0.7</v>
      </c>
    </row>
    <row r="163" spans="1:18" ht="11.85" customHeight="1" x14ac:dyDescent="0.25">
      <c r="A163" s="2" t="s">
        <v>22</v>
      </c>
      <c r="B163" s="2" t="s">
        <v>0</v>
      </c>
      <c r="C163" s="20" t="s">
        <v>100</v>
      </c>
      <c r="D163" s="25"/>
      <c r="E163" s="2">
        <v>50</v>
      </c>
      <c r="F163" s="3">
        <v>2.2999999999999998</v>
      </c>
      <c r="G163" s="3">
        <v>0.9</v>
      </c>
      <c r="H163" s="3">
        <v>15.4</v>
      </c>
      <c r="I163" s="3">
        <v>78.599999999999994</v>
      </c>
      <c r="J163" s="3">
        <v>0</v>
      </c>
      <c r="K163" s="3">
        <v>0</v>
      </c>
      <c r="L163" s="3">
        <v>0</v>
      </c>
      <c r="M163" s="18">
        <v>0</v>
      </c>
      <c r="N163" s="19"/>
      <c r="O163" s="3">
        <v>5.7</v>
      </c>
      <c r="P163" s="3">
        <v>3.9</v>
      </c>
      <c r="Q163" s="3">
        <v>19.5</v>
      </c>
      <c r="R163" s="3">
        <v>0.3</v>
      </c>
    </row>
    <row r="164" spans="1:18" ht="11.85" customHeight="1" x14ac:dyDescent="0.25">
      <c r="A164" s="26" t="s">
        <v>28</v>
      </c>
      <c r="B164" s="27"/>
      <c r="C164" s="27"/>
      <c r="D164" s="12"/>
      <c r="E164" s="13">
        <f>E160+E161+E162+E163</f>
        <v>500</v>
      </c>
      <c r="F164" s="4">
        <v>15.4</v>
      </c>
      <c r="G164" s="4">
        <v>20</v>
      </c>
      <c r="H164" s="4">
        <v>63</v>
      </c>
      <c r="I164" s="4">
        <v>481</v>
      </c>
      <c r="J164" s="4">
        <v>0.2</v>
      </c>
      <c r="K164" s="4">
        <v>0.8</v>
      </c>
      <c r="L164" s="4">
        <v>0.2</v>
      </c>
      <c r="M164" s="33">
        <v>1.4</v>
      </c>
      <c r="N164" s="34"/>
      <c r="O164" s="4">
        <v>74.8</v>
      </c>
      <c r="P164" s="4">
        <v>34.4</v>
      </c>
      <c r="Q164" s="4">
        <v>172.4</v>
      </c>
      <c r="R164" s="4">
        <v>2.7</v>
      </c>
    </row>
    <row r="165" spans="1:18" ht="14.25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2"/>
    </row>
    <row r="166" spans="1:18" ht="11.85" customHeight="1" x14ac:dyDescent="0.25">
      <c r="A166" s="2"/>
      <c r="B166" s="2"/>
      <c r="C166" s="20"/>
      <c r="D166" s="25"/>
      <c r="E166" s="2"/>
      <c r="F166" s="3"/>
      <c r="G166" s="3"/>
      <c r="H166" s="3"/>
      <c r="I166" s="3"/>
      <c r="J166" s="3"/>
      <c r="K166" s="3"/>
      <c r="L166" s="3"/>
      <c r="M166" s="18"/>
      <c r="N166" s="19"/>
      <c r="O166" s="3"/>
      <c r="P166" s="3"/>
      <c r="Q166" s="3"/>
      <c r="R166" s="3"/>
    </row>
    <row r="167" spans="1:18" ht="14.25" customHeight="1" x14ac:dyDescent="0.25">
      <c r="A167" s="30" t="s">
        <v>29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2"/>
    </row>
    <row r="168" spans="1:18" ht="15" customHeight="1" x14ac:dyDescent="0.25">
      <c r="A168" s="7" t="s">
        <v>26</v>
      </c>
      <c r="B168" s="7">
        <v>13</v>
      </c>
      <c r="C168" s="35" t="s">
        <v>105</v>
      </c>
      <c r="D168" s="23"/>
      <c r="E168" s="7">
        <v>60</v>
      </c>
      <c r="F168" s="8">
        <v>1</v>
      </c>
      <c r="G168" s="8">
        <v>3</v>
      </c>
      <c r="H168" s="8">
        <v>3.5</v>
      </c>
      <c r="I168" s="8">
        <v>45.9</v>
      </c>
      <c r="J168" s="8">
        <v>0</v>
      </c>
      <c r="K168" s="8">
        <v>2.4</v>
      </c>
      <c r="L168" s="8">
        <v>0</v>
      </c>
      <c r="M168" s="36">
        <v>1.4</v>
      </c>
      <c r="N168" s="37"/>
      <c r="O168" s="8">
        <v>19.5</v>
      </c>
      <c r="P168" s="8">
        <v>11.6</v>
      </c>
      <c r="Q168" s="8">
        <v>22.8</v>
      </c>
      <c r="R168" s="8">
        <v>0.7</v>
      </c>
    </row>
    <row r="169" spans="1:18" ht="11.85" customHeight="1" x14ac:dyDescent="0.25">
      <c r="A169" s="2" t="s">
        <v>26</v>
      </c>
      <c r="B169" s="2" t="s">
        <v>30</v>
      </c>
      <c r="C169" s="24" t="s">
        <v>31</v>
      </c>
      <c r="D169" s="25"/>
      <c r="E169" s="2">
        <v>200</v>
      </c>
      <c r="F169" s="3">
        <v>8.1</v>
      </c>
      <c r="G169" s="3">
        <v>4.9000000000000004</v>
      </c>
      <c r="H169" s="3">
        <v>18.8</v>
      </c>
      <c r="I169" s="3">
        <v>152.5</v>
      </c>
      <c r="J169" s="3">
        <v>0.3</v>
      </c>
      <c r="K169" s="3">
        <v>4.7</v>
      </c>
      <c r="L169" s="3">
        <v>0.2</v>
      </c>
      <c r="M169" s="18">
        <v>2.8</v>
      </c>
      <c r="N169" s="19"/>
      <c r="O169" s="3">
        <v>43.7</v>
      </c>
      <c r="P169" s="3">
        <v>35.200000000000003</v>
      </c>
      <c r="Q169" s="3">
        <v>99.2</v>
      </c>
      <c r="R169" s="3">
        <v>2.2999999999999998</v>
      </c>
    </row>
    <row r="170" spans="1:18" ht="17.25" customHeight="1" x14ac:dyDescent="0.25">
      <c r="A170" s="2" t="s">
        <v>22</v>
      </c>
      <c r="B170" s="2" t="s">
        <v>34</v>
      </c>
      <c r="C170" s="24" t="s">
        <v>108</v>
      </c>
      <c r="D170" s="25"/>
      <c r="E170" s="2">
        <v>90</v>
      </c>
      <c r="F170" s="3">
        <v>15</v>
      </c>
      <c r="G170" s="3">
        <v>14</v>
      </c>
      <c r="H170" s="3">
        <v>18</v>
      </c>
      <c r="I170" s="3">
        <v>213.3</v>
      </c>
      <c r="J170" s="3">
        <v>0</v>
      </c>
      <c r="K170" s="3">
        <v>1.4</v>
      </c>
      <c r="L170" s="3">
        <v>0.1</v>
      </c>
      <c r="M170" s="18">
        <v>1.8</v>
      </c>
      <c r="N170" s="19"/>
      <c r="O170" s="3">
        <v>13.4</v>
      </c>
      <c r="P170" s="3">
        <v>9.5</v>
      </c>
      <c r="Q170" s="3">
        <v>25.4</v>
      </c>
      <c r="R170" s="3">
        <v>0.7</v>
      </c>
    </row>
    <row r="171" spans="1:18" ht="15" customHeight="1" x14ac:dyDescent="0.25">
      <c r="A171" s="2" t="s">
        <v>22</v>
      </c>
      <c r="B171" s="2" t="s">
        <v>60</v>
      </c>
      <c r="C171" s="24" t="s">
        <v>61</v>
      </c>
      <c r="D171" s="25"/>
      <c r="E171" s="2">
        <v>150</v>
      </c>
      <c r="F171" s="3">
        <v>7.4</v>
      </c>
      <c r="G171" s="3">
        <v>3.6</v>
      </c>
      <c r="H171" s="3">
        <v>33.299999999999997</v>
      </c>
      <c r="I171" s="3">
        <v>195.1</v>
      </c>
      <c r="J171" s="3">
        <v>0.2</v>
      </c>
      <c r="K171" s="3">
        <v>0</v>
      </c>
      <c r="L171" s="3">
        <v>0</v>
      </c>
      <c r="M171" s="18">
        <v>4</v>
      </c>
      <c r="N171" s="19"/>
      <c r="O171" s="3">
        <v>20.5</v>
      </c>
      <c r="P171" s="3">
        <v>109.4</v>
      </c>
      <c r="Q171" s="3">
        <v>161.9</v>
      </c>
      <c r="R171" s="3">
        <v>3.8</v>
      </c>
    </row>
    <row r="172" spans="1:18" ht="17.25" customHeight="1" x14ac:dyDescent="0.25">
      <c r="A172" s="2" t="s">
        <v>22</v>
      </c>
      <c r="B172" s="2" t="s">
        <v>35</v>
      </c>
      <c r="C172" s="24" t="s">
        <v>36</v>
      </c>
      <c r="D172" s="25"/>
      <c r="E172" s="2">
        <v>200</v>
      </c>
      <c r="F172" s="3">
        <v>0</v>
      </c>
      <c r="G172" s="3">
        <v>0</v>
      </c>
      <c r="H172" s="3">
        <v>10.7</v>
      </c>
      <c r="I172" s="3">
        <v>42.6</v>
      </c>
      <c r="J172" s="3">
        <v>0</v>
      </c>
      <c r="K172" s="3">
        <v>0</v>
      </c>
      <c r="L172" s="3">
        <v>0</v>
      </c>
      <c r="M172" s="18">
        <v>0</v>
      </c>
      <c r="N172" s="19"/>
      <c r="O172" s="3">
        <v>8.8000000000000007</v>
      </c>
      <c r="P172" s="3">
        <v>1.9</v>
      </c>
      <c r="Q172" s="3">
        <v>0</v>
      </c>
      <c r="R172" s="3">
        <v>0</v>
      </c>
    </row>
    <row r="173" spans="1:18" ht="11.85" customHeight="1" x14ac:dyDescent="0.25">
      <c r="A173" s="2" t="s">
        <v>22</v>
      </c>
      <c r="B173" s="2" t="s">
        <v>0</v>
      </c>
      <c r="C173" s="20" t="s">
        <v>100</v>
      </c>
      <c r="D173" s="25"/>
      <c r="E173" s="2">
        <v>40</v>
      </c>
      <c r="F173" s="3">
        <v>2.6</v>
      </c>
      <c r="G173" s="3">
        <v>0.4</v>
      </c>
      <c r="H173" s="3">
        <v>17</v>
      </c>
      <c r="I173" s="3">
        <v>81.599999999999994</v>
      </c>
      <c r="J173" s="3">
        <v>0.1</v>
      </c>
      <c r="K173" s="3">
        <v>0</v>
      </c>
      <c r="L173" s="3">
        <v>0</v>
      </c>
      <c r="M173" s="18">
        <v>0.9</v>
      </c>
      <c r="N173" s="19"/>
      <c r="O173" s="3">
        <v>7.2</v>
      </c>
      <c r="P173" s="3">
        <v>7.6</v>
      </c>
      <c r="Q173" s="3">
        <v>34.799999999999997</v>
      </c>
      <c r="R173" s="3">
        <v>1.6</v>
      </c>
    </row>
    <row r="174" spans="1:18" ht="11.85" customHeight="1" x14ac:dyDescent="0.25">
      <c r="A174" s="26" t="s">
        <v>28</v>
      </c>
      <c r="B174" s="27"/>
      <c r="C174" s="27"/>
      <c r="D174" s="12"/>
      <c r="E174" s="13">
        <f>SUM(E168:E173)</f>
        <v>740</v>
      </c>
      <c r="F174" s="4">
        <v>31</v>
      </c>
      <c r="G174" s="4">
        <v>22.9</v>
      </c>
      <c r="H174" s="4">
        <v>95.4</v>
      </c>
      <c r="I174" s="4">
        <f>I168+I169+I170+I171+I172+I173</f>
        <v>731.00000000000011</v>
      </c>
      <c r="J174" s="4">
        <v>0.6</v>
      </c>
      <c r="K174" s="4">
        <v>10.3</v>
      </c>
      <c r="L174" s="4">
        <v>0.4</v>
      </c>
      <c r="M174" s="33">
        <v>9.5</v>
      </c>
      <c r="N174" s="34"/>
      <c r="O174" s="4">
        <v>118.2</v>
      </c>
      <c r="P174" s="4">
        <v>172.6</v>
      </c>
      <c r="Q174" s="4">
        <v>343.5</v>
      </c>
      <c r="R174" s="4">
        <v>8.8000000000000007</v>
      </c>
    </row>
    <row r="175" spans="1:18" ht="11.85" customHeight="1" x14ac:dyDescent="0.25">
      <c r="A175" s="42" t="s">
        <v>95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6" spans="1:18" ht="11.85" customHeight="1" x14ac:dyDescent="0.25">
      <c r="A176" s="2">
        <v>2011</v>
      </c>
      <c r="B176" s="2">
        <v>421</v>
      </c>
      <c r="C176" s="24" t="s">
        <v>93</v>
      </c>
      <c r="D176" s="25"/>
      <c r="E176" s="2">
        <v>100</v>
      </c>
      <c r="F176" s="3">
        <v>4</v>
      </c>
      <c r="G176" s="3">
        <v>2.4</v>
      </c>
      <c r="H176" s="3">
        <v>26.3</v>
      </c>
      <c r="I176" s="3">
        <v>124.9</v>
      </c>
      <c r="J176" s="3">
        <v>0</v>
      </c>
      <c r="K176" s="3">
        <v>0</v>
      </c>
      <c r="L176" s="3">
        <v>0</v>
      </c>
      <c r="M176" s="18">
        <v>0</v>
      </c>
      <c r="N176" s="19"/>
      <c r="O176" s="3">
        <v>5.7</v>
      </c>
      <c r="P176" s="3">
        <v>3.9</v>
      </c>
      <c r="Q176" s="3">
        <v>19.5</v>
      </c>
      <c r="R176" s="3">
        <v>0.3</v>
      </c>
    </row>
    <row r="177" spans="1:18" ht="11.85" customHeight="1" x14ac:dyDescent="0.25">
      <c r="A177" s="2" t="s">
        <v>26</v>
      </c>
      <c r="B177" s="2" t="s">
        <v>38</v>
      </c>
      <c r="C177" s="24" t="s">
        <v>39</v>
      </c>
      <c r="D177" s="25"/>
      <c r="E177" s="2">
        <v>200</v>
      </c>
      <c r="F177" s="3">
        <v>0.2</v>
      </c>
      <c r="G177" s="3">
        <v>0</v>
      </c>
      <c r="H177" s="3">
        <v>12.1</v>
      </c>
      <c r="I177" s="3">
        <v>49.9</v>
      </c>
      <c r="J177" s="3">
        <v>0</v>
      </c>
      <c r="K177" s="3">
        <v>0.5</v>
      </c>
      <c r="L177" s="3">
        <v>0</v>
      </c>
      <c r="M177" s="18">
        <v>0</v>
      </c>
      <c r="N177" s="19"/>
      <c r="O177" s="3">
        <v>14.1</v>
      </c>
      <c r="P177" s="3">
        <v>6.3</v>
      </c>
      <c r="Q177" s="3">
        <v>8</v>
      </c>
      <c r="R177" s="3">
        <v>0.7</v>
      </c>
    </row>
    <row r="178" spans="1:18" ht="11.85" customHeight="1" x14ac:dyDescent="0.25">
      <c r="A178" s="26" t="s">
        <v>28</v>
      </c>
      <c r="B178" s="27"/>
      <c r="C178" s="27"/>
      <c r="D178" s="12"/>
      <c r="E178" s="13">
        <f>SUM(E176:E177)</f>
        <v>300</v>
      </c>
      <c r="F178" s="13">
        <f t="shared" ref="F178:R178" si="40">SUM(F176:F177)</f>
        <v>4.2</v>
      </c>
      <c r="G178" s="13">
        <f t="shared" si="40"/>
        <v>2.4</v>
      </c>
      <c r="H178" s="13">
        <f t="shared" si="40"/>
        <v>38.4</v>
      </c>
      <c r="I178" s="13">
        <f t="shared" si="40"/>
        <v>174.8</v>
      </c>
      <c r="J178" s="13">
        <f t="shared" si="40"/>
        <v>0</v>
      </c>
      <c r="K178" s="13">
        <f t="shared" si="40"/>
        <v>0.5</v>
      </c>
      <c r="L178" s="13">
        <f t="shared" si="40"/>
        <v>0</v>
      </c>
      <c r="M178" s="13">
        <f t="shared" si="40"/>
        <v>0</v>
      </c>
      <c r="N178" s="13">
        <f t="shared" si="40"/>
        <v>0</v>
      </c>
      <c r="O178" s="13">
        <f t="shared" si="40"/>
        <v>19.8</v>
      </c>
      <c r="P178" s="13">
        <f t="shared" si="40"/>
        <v>10.199999999999999</v>
      </c>
      <c r="Q178" s="13">
        <f t="shared" si="40"/>
        <v>27.5</v>
      </c>
      <c r="R178" s="13">
        <f t="shared" si="40"/>
        <v>1</v>
      </c>
    </row>
    <row r="179" spans="1:18" ht="11.85" customHeight="1" x14ac:dyDescent="0.25">
      <c r="A179" s="26" t="s">
        <v>28</v>
      </c>
      <c r="B179" s="27"/>
      <c r="C179" s="27"/>
      <c r="D179" s="12"/>
      <c r="E179" s="13">
        <f>E178+E174+E164</f>
        <v>1540</v>
      </c>
      <c r="F179" s="4">
        <f t="shared" ref="F179:L179" si="41">SUM(F177:F177)</f>
        <v>0.2</v>
      </c>
      <c r="G179" s="4">
        <f t="shared" si="41"/>
        <v>0</v>
      </c>
      <c r="H179" s="4">
        <f t="shared" si="41"/>
        <v>12.1</v>
      </c>
      <c r="I179" s="4">
        <f t="shared" si="41"/>
        <v>49.9</v>
      </c>
      <c r="J179" s="4">
        <f t="shared" si="41"/>
        <v>0</v>
      </c>
      <c r="K179" s="4">
        <f t="shared" si="41"/>
        <v>0.5</v>
      </c>
      <c r="L179" s="4">
        <f t="shared" si="41"/>
        <v>0</v>
      </c>
      <c r="M179" s="33">
        <f>M177</f>
        <v>0</v>
      </c>
      <c r="N179" s="34"/>
      <c r="O179" s="4">
        <f>O177</f>
        <v>14.1</v>
      </c>
      <c r="P179" s="4">
        <f t="shared" ref="P179:R179" si="42">P177</f>
        <v>6.3</v>
      </c>
      <c r="Q179" s="4">
        <f t="shared" si="42"/>
        <v>8</v>
      </c>
      <c r="R179" s="4">
        <f t="shared" si="42"/>
        <v>0.7</v>
      </c>
    </row>
    <row r="180" spans="1:18" ht="13.7" customHeight="1" x14ac:dyDescent="0.25">
      <c r="A180" s="41" t="s">
        <v>0</v>
      </c>
      <c r="B180" s="41"/>
      <c r="C180" s="41"/>
      <c r="D180" s="40" t="s">
        <v>76</v>
      </c>
      <c r="E180" s="40"/>
      <c r="F180" s="40"/>
      <c r="G180" s="40"/>
      <c r="H180" s="40"/>
      <c r="I180" s="40"/>
      <c r="J180" s="40"/>
      <c r="K180" s="40"/>
      <c r="L180" s="40"/>
      <c r="M180" s="40"/>
      <c r="N180" s="41" t="s">
        <v>0</v>
      </c>
      <c r="O180" s="41"/>
      <c r="P180" s="41"/>
      <c r="Q180" s="41"/>
      <c r="R180" s="41"/>
    </row>
    <row r="181" spans="1:18" ht="2.85" customHeight="1" x14ac:dyDescent="0.25">
      <c r="A181" s="41"/>
      <c r="B181" s="41"/>
      <c r="C181" s="41"/>
      <c r="D181" s="41" t="s">
        <v>0</v>
      </c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ht="12.95" customHeight="1" x14ac:dyDescent="0.25">
      <c r="A182" s="28" t="s">
        <v>2</v>
      </c>
      <c r="B182" s="28" t="s">
        <v>3</v>
      </c>
      <c r="C182" s="53" t="s">
        <v>4</v>
      </c>
      <c r="D182" s="54"/>
      <c r="E182" s="28" t="s">
        <v>5</v>
      </c>
      <c r="F182" s="46" t="s">
        <v>6</v>
      </c>
      <c r="G182" s="47"/>
      <c r="H182" s="48"/>
      <c r="I182" s="49" t="s">
        <v>7</v>
      </c>
      <c r="J182" s="46" t="s">
        <v>8</v>
      </c>
      <c r="K182" s="47"/>
      <c r="L182" s="47"/>
      <c r="M182" s="47"/>
      <c r="N182" s="48"/>
      <c r="O182" s="46" t="s">
        <v>9</v>
      </c>
      <c r="P182" s="47"/>
      <c r="Q182" s="47"/>
      <c r="R182" s="48"/>
    </row>
    <row r="183" spans="1:18" ht="30.2" customHeight="1" x14ac:dyDescent="0.25">
      <c r="A183" s="29"/>
      <c r="B183" s="29"/>
      <c r="C183" s="55"/>
      <c r="D183" s="56"/>
      <c r="E183" s="29"/>
      <c r="F183" s="1" t="s">
        <v>10</v>
      </c>
      <c r="G183" s="1" t="s">
        <v>11</v>
      </c>
      <c r="H183" s="1" t="s">
        <v>12</v>
      </c>
      <c r="I183" s="50"/>
      <c r="J183" s="1" t="s">
        <v>13</v>
      </c>
      <c r="K183" s="1" t="s">
        <v>14</v>
      </c>
      <c r="L183" s="1" t="s">
        <v>15</v>
      </c>
      <c r="M183" s="51" t="s">
        <v>16</v>
      </c>
      <c r="N183" s="52"/>
      <c r="O183" s="1" t="s">
        <v>17</v>
      </c>
      <c r="P183" s="1" t="s">
        <v>18</v>
      </c>
      <c r="Q183" s="1" t="s">
        <v>19</v>
      </c>
      <c r="R183" s="1" t="s">
        <v>20</v>
      </c>
    </row>
    <row r="184" spans="1:18" ht="14.25" customHeight="1" x14ac:dyDescent="0.25">
      <c r="A184" s="30" t="s">
        <v>21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2"/>
    </row>
    <row r="185" spans="1:18" ht="21.75" customHeight="1" x14ac:dyDescent="0.25">
      <c r="A185" s="5" t="s">
        <v>22</v>
      </c>
      <c r="B185" s="5" t="s">
        <v>102</v>
      </c>
      <c r="C185" s="20" t="s">
        <v>103</v>
      </c>
      <c r="D185" s="21"/>
      <c r="E185" s="5">
        <v>240</v>
      </c>
      <c r="F185" s="6">
        <v>15</v>
      </c>
      <c r="G185" s="6">
        <v>24</v>
      </c>
      <c r="H185" s="6">
        <v>51</v>
      </c>
      <c r="I185" s="6">
        <v>432</v>
      </c>
      <c r="J185" s="6">
        <v>0</v>
      </c>
      <c r="K185" s="6">
        <v>1.6</v>
      </c>
      <c r="L185" s="6">
        <v>0.5</v>
      </c>
      <c r="M185" s="38">
        <v>2.5</v>
      </c>
      <c r="N185" s="39"/>
      <c r="O185" s="6">
        <v>32.700000000000003</v>
      </c>
      <c r="P185" s="6">
        <v>40.6</v>
      </c>
      <c r="Q185" s="6">
        <v>179.3</v>
      </c>
      <c r="R185" s="6">
        <v>1.9</v>
      </c>
    </row>
    <row r="186" spans="1:18" ht="21" customHeight="1" x14ac:dyDescent="0.25">
      <c r="A186" s="2" t="s">
        <v>26</v>
      </c>
      <c r="B186" s="2" t="s">
        <v>27</v>
      </c>
      <c r="C186" s="20" t="s">
        <v>90</v>
      </c>
      <c r="D186" s="25"/>
      <c r="E186" s="2">
        <v>200</v>
      </c>
      <c r="F186" s="3">
        <v>3.8</v>
      </c>
      <c r="G186" s="3">
        <v>3</v>
      </c>
      <c r="H186" s="3">
        <v>24.5</v>
      </c>
      <c r="I186" s="3">
        <v>141.1</v>
      </c>
      <c r="J186" s="3">
        <v>0</v>
      </c>
      <c r="K186" s="3">
        <v>0</v>
      </c>
      <c r="L186" s="3">
        <v>0</v>
      </c>
      <c r="M186" s="18">
        <v>0</v>
      </c>
      <c r="N186" s="19"/>
      <c r="O186" s="3">
        <v>13</v>
      </c>
      <c r="P186" s="3">
        <v>5.9</v>
      </c>
      <c r="Q186" s="3">
        <v>7.4</v>
      </c>
      <c r="R186" s="3">
        <v>0.7</v>
      </c>
    </row>
    <row r="187" spans="1:18" ht="11.85" customHeight="1" x14ac:dyDescent="0.25">
      <c r="A187" s="2" t="s">
        <v>22</v>
      </c>
      <c r="B187" s="2" t="s">
        <v>0</v>
      </c>
      <c r="C187" s="20" t="s">
        <v>100</v>
      </c>
      <c r="D187" s="25"/>
      <c r="E187" s="2">
        <v>60</v>
      </c>
      <c r="F187" s="3">
        <v>2.2999999999999998</v>
      </c>
      <c r="G187" s="3">
        <v>0.9</v>
      </c>
      <c r="H187" s="3">
        <v>15.4</v>
      </c>
      <c r="I187" s="3">
        <v>78.599999999999994</v>
      </c>
      <c r="J187" s="3">
        <v>0</v>
      </c>
      <c r="K187" s="3">
        <v>0</v>
      </c>
      <c r="L187" s="3">
        <v>0</v>
      </c>
      <c r="M187" s="18">
        <v>0</v>
      </c>
      <c r="N187" s="19"/>
      <c r="O187" s="3">
        <v>5.7</v>
      </c>
      <c r="P187" s="3">
        <v>3.9</v>
      </c>
      <c r="Q187" s="3">
        <v>19.5</v>
      </c>
      <c r="R187" s="3">
        <v>0.3</v>
      </c>
    </row>
    <row r="188" spans="1:18" ht="11.85" customHeight="1" x14ac:dyDescent="0.25">
      <c r="A188" s="26" t="s">
        <v>28</v>
      </c>
      <c r="B188" s="27"/>
      <c r="C188" s="27"/>
      <c r="D188" s="12"/>
      <c r="E188" s="13">
        <f>SUM(E185:E187)</f>
        <v>500</v>
      </c>
      <c r="F188" s="4">
        <v>17.7</v>
      </c>
      <c r="G188" s="4">
        <v>19.5</v>
      </c>
      <c r="H188" s="4">
        <v>72.8</v>
      </c>
      <c r="I188" s="4">
        <v>509.4</v>
      </c>
      <c r="J188" s="4">
        <v>0</v>
      </c>
      <c r="K188" s="4">
        <v>0</v>
      </c>
      <c r="L188" s="4">
        <v>0</v>
      </c>
      <c r="M188" s="33">
        <v>0</v>
      </c>
      <c r="N188" s="34"/>
      <c r="O188" s="4">
        <v>24.6</v>
      </c>
      <c r="P188" s="4">
        <v>10.199999999999999</v>
      </c>
      <c r="Q188" s="4">
        <v>28.2</v>
      </c>
      <c r="R188" s="4">
        <v>1.1000000000000001</v>
      </c>
    </row>
    <row r="189" spans="1:18" ht="14.25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2"/>
    </row>
    <row r="190" spans="1:18" ht="11.85" customHeight="1" x14ac:dyDescent="0.25">
      <c r="A190" s="2"/>
      <c r="B190" s="2"/>
      <c r="C190" s="20"/>
      <c r="D190" s="25"/>
      <c r="E190" s="2"/>
      <c r="F190" s="3"/>
      <c r="G190" s="3"/>
      <c r="H190" s="3"/>
      <c r="I190" s="3"/>
      <c r="J190" s="3"/>
      <c r="K190" s="3"/>
      <c r="L190" s="3"/>
      <c r="M190" s="18"/>
      <c r="N190" s="19"/>
      <c r="O190" s="3"/>
      <c r="P190" s="3"/>
      <c r="Q190" s="3"/>
      <c r="R190" s="3"/>
    </row>
    <row r="191" spans="1:18" ht="14.25" customHeight="1" x14ac:dyDescent="0.25">
      <c r="A191" s="30" t="s">
        <v>29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2"/>
    </row>
    <row r="192" spans="1:18" ht="11.85" customHeight="1" x14ac:dyDescent="0.25">
      <c r="A192" s="2" t="s">
        <v>26</v>
      </c>
      <c r="B192" s="2" t="s">
        <v>77</v>
      </c>
      <c r="C192" s="24" t="s">
        <v>78</v>
      </c>
      <c r="D192" s="25"/>
      <c r="E192" s="2">
        <v>60</v>
      </c>
      <c r="F192" s="3">
        <v>0.9</v>
      </c>
      <c r="G192" s="3">
        <v>3.1</v>
      </c>
      <c r="H192" s="3">
        <v>5</v>
      </c>
      <c r="I192" s="3">
        <v>51</v>
      </c>
      <c r="J192" s="3">
        <v>0</v>
      </c>
      <c r="K192" s="3">
        <v>2.4</v>
      </c>
      <c r="L192" s="3">
        <v>0</v>
      </c>
      <c r="M192" s="18">
        <v>1.4</v>
      </c>
      <c r="N192" s="19"/>
      <c r="O192" s="3">
        <v>19.5</v>
      </c>
      <c r="P192" s="3">
        <v>11.6</v>
      </c>
      <c r="Q192" s="3">
        <v>22.8</v>
      </c>
      <c r="R192" s="3">
        <v>0.7</v>
      </c>
    </row>
    <row r="193" spans="1:18" ht="11.85" customHeight="1" x14ac:dyDescent="0.25">
      <c r="A193" s="2" t="s">
        <v>26</v>
      </c>
      <c r="B193" s="2" t="s">
        <v>56</v>
      </c>
      <c r="C193" s="24" t="s">
        <v>79</v>
      </c>
      <c r="D193" s="25"/>
      <c r="E193" s="2">
        <v>200</v>
      </c>
      <c r="F193" s="3">
        <v>4.0999999999999996</v>
      </c>
      <c r="G193" s="3">
        <v>10.6</v>
      </c>
      <c r="H193" s="3">
        <v>30.4</v>
      </c>
      <c r="I193" s="3">
        <v>101.4</v>
      </c>
      <c r="J193" s="3">
        <v>0.1</v>
      </c>
      <c r="K193" s="3">
        <v>10.8</v>
      </c>
      <c r="L193" s="3">
        <v>0.2</v>
      </c>
      <c r="M193" s="18">
        <v>0.9</v>
      </c>
      <c r="N193" s="19"/>
      <c r="O193" s="3">
        <v>43.6</v>
      </c>
      <c r="P193" s="3">
        <v>24.1</v>
      </c>
      <c r="Q193" s="3">
        <v>66.3</v>
      </c>
      <c r="R193" s="3">
        <v>1.4</v>
      </c>
    </row>
    <row r="194" spans="1:18" ht="18.75" customHeight="1" x14ac:dyDescent="0.25">
      <c r="A194" s="2">
        <v>2022</v>
      </c>
      <c r="B194" s="2" t="s">
        <v>34</v>
      </c>
      <c r="C194" s="24" t="s">
        <v>110</v>
      </c>
      <c r="D194" s="25"/>
      <c r="E194" s="2">
        <v>90</v>
      </c>
      <c r="F194" s="3">
        <v>11.8</v>
      </c>
      <c r="G194" s="3">
        <v>17</v>
      </c>
      <c r="H194" s="3">
        <v>17</v>
      </c>
      <c r="I194" s="3">
        <v>213.3</v>
      </c>
      <c r="J194" s="3">
        <v>0</v>
      </c>
      <c r="K194" s="3">
        <v>1.4</v>
      </c>
      <c r="L194" s="3">
        <v>0.1</v>
      </c>
      <c r="M194" s="18">
        <v>1.8</v>
      </c>
      <c r="N194" s="19"/>
      <c r="O194" s="3">
        <v>13.4</v>
      </c>
      <c r="P194" s="3">
        <v>9.5</v>
      </c>
      <c r="Q194" s="3">
        <v>25.4</v>
      </c>
      <c r="R194" s="3">
        <v>0.7</v>
      </c>
    </row>
    <row r="195" spans="1:18" ht="21" customHeight="1" x14ac:dyDescent="0.25">
      <c r="A195" s="2" t="s">
        <v>26</v>
      </c>
      <c r="B195" s="2" t="s">
        <v>32</v>
      </c>
      <c r="C195" s="24" t="s">
        <v>33</v>
      </c>
      <c r="D195" s="25"/>
      <c r="E195" s="2">
        <v>150</v>
      </c>
      <c r="F195" s="3">
        <v>5.3</v>
      </c>
      <c r="G195" s="3">
        <v>2.4</v>
      </c>
      <c r="H195" s="3">
        <v>34.200000000000003</v>
      </c>
      <c r="I195" s="3">
        <v>179.7</v>
      </c>
      <c r="J195" s="3">
        <v>0.1</v>
      </c>
      <c r="K195" s="3">
        <v>0</v>
      </c>
      <c r="L195" s="3">
        <v>0</v>
      </c>
      <c r="M195" s="18">
        <v>1.1000000000000001</v>
      </c>
      <c r="N195" s="19"/>
      <c r="O195" s="3">
        <v>29.4</v>
      </c>
      <c r="P195" s="3">
        <v>10.4</v>
      </c>
      <c r="Q195" s="3">
        <v>41</v>
      </c>
      <c r="R195" s="3">
        <v>1</v>
      </c>
    </row>
    <row r="196" spans="1:18" ht="21" customHeight="1" x14ac:dyDescent="0.25">
      <c r="A196" s="2" t="s">
        <v>22</v>
      </c>
      <c r="B196" s="2" t="s">
        <v>35</v>
      </c>
      <c r="C196" s="24" t="s">
        <v>36</v>
      </c>
      <c r="D196" s="25"/>
      <c r="E196" s="2">
        <v>200</v>
      </c>
      <c r="F196" s="3">
        <v>0</v>
      </c>
      <c r="G196" s="3">
        <v>0</v>
      </c>
      <c r="H196" s="3">
        <v>10.7</v>
      </c>
      <c r="I196" s="3">
        <v>42.6</v>
      </c>
      <c r="J196" s="3">
        <v>0</v>
      </c>
      <c r="K196" s="3">
        <v>0</v>
      </c>
      <c r="L196" s="3">
        <v>0</v>
      </c>
      <c r="M196" s="18">
        <v>0</v>
      </c>
      <c r="N196" s="19"/>
      <c r="O196" s="3">
        <v>8.8000000000000007</v>
      </c>
      <c r="P196" s="3">
        <v>1.9</v>
      </c>
      <c r="Q196" s="3">
        <v>0</v>
      </c>
      <c r="R196" s="3">
        <v>0</v>
      </c>
    </row>
    <row r="197" spans="1:18" ht="11.85" customHeight="1" x14ac:dyDescent="0.25">
      <c r="A197" s="2" t="s">
        <v>22</v>
      </c>
      <c r="B197" s="2" t="s">
        <v>0</v>
      </c>
      <c r="C197" s="20" t="s">
        <v>100</v>
      </c>
      <c r="D197" s="25"/>
      <c r="E197" s="2">
        <v>40</v>
      </c>
      <c r="F197" s="3">
        <v>2.6</v>
      </c>
      <c r="G197" s="3">
        <v>0.4</v>
      </c>
      <c r="H197" s="3">
        <v>17</v>
      </c>
      <c r="I197" s="3">
        <v>81.599999999999994</v>
      </c>
      <c r="J197" s="3">
        <v>0.1</v>
      </c>
      <c r="K197" s="3">
        <v>0</v>
      </c>
      <c r="L197" s="3">
        <v>0</v>
      </c>
      <c r="M197" s="18">
        <v>0.9</v>
      </c>
      <c r="N197" s="19"/>
      <c r="O197" s="3">
        <v>7.2</v>
      </c>
      <c r="P197" s="3">
        <v>7.6</v>
      </c>
      <c r="Q197" s="3">
        <v>34.799999999999997</v>
      </c>
      <c r="R197" s="3">
        <v>1.6</v>
      </c>
    </row>
    <row r="198" spans="1:18" ht="11.85" customHeight="1" x14ac:dyDescent="0.25">
      <c r="A198" s="26" t="s">
        <v>28</v>
      </c>
      <c r="B198" s="27"/>
      <c r="C198" s="27"/>
      <c r="D198" s="12"/>
      <c r="E198" s="13">
        <f>SUM(E192:E197)</f>
        <v>740</v>
      </c>
      <c r="F198" s="4">
        <v>35.299999999999997</v>
      </c>
      <c r="G198" s="4">
        <v>25.6</v>
      </c>
      <c r="H198" s="4">
        <v>107.4</v>
      </c>
      <c r="I198" s="4">
        <f>I192+I193+I194+I195+I196+I197</f>
        <v>669.60000000000014</v>
      </c>
      <c r="J198" s="4">
        <v>0.7</v>
      </c>
      <c r="K198" s="4">
        <v>14.6</v>
      </c>
      <c r="L198" s="4">
        <v>0.3</v>
      </c>
      <c r="M198" s="33">
        <v>11.5</v>
      </c>
      <c r="N198" s="34"/>
      <c r="O198" s="4">
        <v>160.19999999999999</v>
      </c>
      <c r="P198" s="4">
        <v>113</v>
      </c>
      <c r="Q198" s="4">
        <v>295.3</v>
      </c>
      <c r="R198" s="4">
        <v>8.9</v>
      </c>
    </row>
    <row r="199" spans="1:18" ht="11.85" customHeight="1" x14ac:dyDescent="0.25">
      <c r="A199" s="42" t="s">
        <v>95</v>
      </c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  <row r="200" spans="1:18" ht="11.85" customHeight="1" x14ac:dyDescent="0.25">
      <c r="A200" s="2">
        <v>2011</v>
      </c>
      <c r="B200" s="2">
        <v>421</v>
      </c>
      <c r="C200" s="24" t="s">
        <v>96</v>
      </c>
      <c r="D200" s="25"/>
      <c r="E200" s="2">
        <v>100</v>
      </c>
      <c r="F200" s="3">
        <v>4</v>
      </c>
      <c r="G200" s="3">
        <v>2.4</v>
      </c>
      <c r="H200" s="3">
        <v>26.3</v>
      </c>
      <c r="I200" s="3">
        <v>124.9</v>
      </c>
      <c r="J200" s="3">
        <v>0</v>
      </c>
      <c r="K200" s="3">
        <v>0</v>
      </c>
      <c r="L200" s="3">
        <v>0</v>
      </c>
      <c r="M200" s="18">
        <v>0</v>
      </c>
      <c r="N200" s="19"/>
      <c r="O200" s="3">
        <v>5.7</v>
      </c>
      <c r="P200" s="3">
        <v>3.9</v>
      </c>
      <c r="Q200" s="3">
        <v>19.5</v>
      </c>
      <c r="R200" s="3">
        <v>0.3</v>
      </c>
    </row>
    <row r="201" spans="1:18" ht="11.85" customHeight="1" x14ac:dyDescent="0.25">
      <c r="A201" s="2" t="s">
        <v>22</v>
      </c>
      <c r="B201" s="2" t="s">
        <v>35</v>
      </c>
      <c r="C201" s="24" t="s">
        <v>97</v>
      </c>
      <c r="D201" s="25"/>
      <c r="E201" s="2">
        <v>200</v>
      </c>
      <c r="F201" s="3">
        <v>0.8</v>
      </c>
      <c r="G201" s="3">
        <v>0.8</v>
      </c>
      <c r="H201" s="3">
        <v>20.100000000000001</v>
      </c>
      <c r="I201" s="3">
        <v>84</v>
      </c>
      <c r="J201" s="3">
        <v>0</v>
      </c>
      <c r="K201" s="3">
        <v>0</v>
      </c>
      <c r="L201" s="3">
        <v>0</v>
      </c>
      <c r="M201" s="18">
        <v>0</v>
      </c>
      <c r="N201" s="19"/>
      <c r="O201" s="3">
        <v>8.8000000000000007</v>
      </c>
      <c r="P201" s="3">
        <v>1.9</v>
      </c>
      <c r="Q201" s="3">
        <v>0</v>
      </c>
      <c r="R201" s="3">
        <v>0</v>
      </c>
    </row>
    <row r="202" spans="1:18" ht="11.85" customHeight="1" x14ac:dyDescent="0.25">
      <c r="A202" s="26" t="s">
        <v>28</v>
      </c>
      <c r="B202" s="27"/>
      <c r="C202" s="27"/>
      <c r="D202" s="12"/>
      <c r="E202" s="13">
        <f>SUM(E200:E201)</f>
        <v>300</v>
      </c>
      <c r="F202" s="13">
        <f t="shared" ref="F202:R202" si="43">SUM(F200:F201)</f>
        <v>4.8</v>
      </c>
      <c r="G202" s="13">
        <f t="shared" si="43"/>
        <v>3.2</v>
      </c>
      <c r="H202" s="13">
        <f t="shared" si="43"/>
        <v>46.400000000000006</v>
      </c>
      <c r="I202" s="13">
        <f t="shared" si="43"/>
        <v>208.9</v>
      </c>
      <c r="J202" s="13">
        <f t="shared" si="43"/>
        <v>0</v>
      </c>
      <c r="K202" s="13">
        <f t="shared" si="43"/>
        <v>0</v>
      </c>
      <c r="L202" s="13">
        <f t="shared" si="43"/>
        <v>0</v>
      </c>
      <c r="M202" s="13">
        <f t="shared" si="43"/>
        <v>0</v>
      </c>
      <c r="N202" s="13">
        <f t="shared" si="43"/>
        <v>0</v>
      </c>
      <c r="O202" s="13">
        <f t="shared" si="43"/>
        <v>14.5</v>
      </c>
      <c r="P202" s="13">
        <f t="shared" si="43"/>
        <v>5.8</v>
      </c>
      <c r="Q202" s="13">
        <f t="shared" si="43"/>
        <v>19.5</v>
      </c>
      <c r="R202" s="13">
        <f t="shared" si="43"/>
        <v>0.3</v>
      </c>
    </row>
    <row r="203" spans="1:18" ht="11.85" customHeight="1" x14ac:dyDescent="0.25">
      <c r="A203" s="26" t="s">
        <v>28</v>
      </c>
      <c r="B203" s="27"/>
      <c r="C203" s="27"/>
      <c r="D203" s="12"/>
      <c r="E203" s="13">
        <f>E202+E198+E188</f>
        <v>1540</v>
      </c>
      <c r="F203" s="4">
        <f>SUM(F200:F201)</f>
        <v>4.8</v>
      </c>
      <c r="G203" s="4">
        <f t="shared" ref="G203" si="44">SUM(G200:G201)</f>
        <v>3.2</v>
      </c>
      <c r="H203" s="4">
        <f t="shared" ref="H203" si="45">SUM(H200:H201)</f>
        <v>46.400000000000006</v>
      </c>
      <c r="I203" s="4">
        <f t="shared" ref="I203" si="46">SUM(I200:I201)</f>
        <v>208.9</v>
      </c>
      <c r="J203" s="4">
        <f>SUM(J200:J201)</f>
        <v>0</v>
      </c>
      <c r="K203" s="4">
        <f t="shared" ref="K203" si="47">SUM(K200:K201)</f>
        <v>0</v>
      </c>
      <c r="L203" s="4">
        <f t="shared" ref="L203" si="48">SUM(L200:L201)</f>
        <v>0</v>
      </c>
      <c r="M203" s="33">
        <f>M200+M201</f>
        <v>0</v>
      </c>
      <c r="N203" s="34"/>
      <c r="O203" s="4">
        <f>O201+O200</f>
        <v>14.5</v>
      </c>
      <c r="P203" s="4">
        <f t="shared" ref="P203" si="49">P201+P200</f>
        <v>5.8</v>
      </c>
      <c r="Q203" s="4">
        <f t="shared" ref="Q203" si="50">Q201+Q200</f>
        <v>19.5</v>
      </c>
      <c r="R203" s="4">
        <f t="shared" ref="R203" si="51">R201+R200</f>
        <v>0.3</v>
      </c>
    </row>
    <row r="204" spans="1:18" ht="13.7" customHeight="1" x14ac:dyDescent="0.25">
      <c r="A204" s="41" t="s">
        <v>0</v>
      </c>
      <c r="B204" s="41"/>
      <c r="C204" s="41"/>
      <c r="D204" s="40" t="s">
        <v>80</v>
      </c>
      <c r="E204" s="40"/>
      <c r="F204" s="40"/>
      <c r="G204" s="40"/>
      <c r="H204" s="40"/>
      <c r="I204" s="40"/>
      <c r="J204" s="40"/>
      <c r="K204" s="40"/>
      <c r="L204" s="40"/>
      <c r="M204" s="40"/>
      <c r="N204" s="41" t="s">
        <v>0</v>
      </c>
      <c r="O204" s="41"/>
      <c r="P204" s="41"/>
      <c r="Q204" s="41"/>
      <c r="R204" s="41"/>
    </row>
    <row r="205" spans="1:18" ht="2.85" customHeight="1" x14ac:dyDescent="0.25">
      <c r="A205" s="41"/>
      <c r="B205" s="41"/>
      <c r="C205" s="41"/>
      <c r="D205" s="41" t="s">
        <v>0</v>
      </c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ht="12.95" customHeight="1" x14ac:dyDescent="0.25">
      <c r="A206" s="28" t="s">
        <v>2</v>
      </c>
      <c r="B206" s="28" t="s">
        <v>3</v>
      </c>
      <c r="C206" s="53" t="s">
        <v>4</v>
      </c>
      <c r="D206" s="54"/>
      <c r="E206" s="28" t="s">
        <v>5</v>
      </c>
      <c r="F206" s="46" t="s">
        <v>6</v>
      </c>
      <c r="G206" s="47"/>
      <c r="H206" s="48"/>
      <c r="I206" s="49" t="s">
        <v>7</v>
      </c>
      <c r="J206" s="46" t="s">
        <v>8</v>
      </c>
      <c r="K206" s="47"/>
      <c r="L206" s="47"/>
      <c r="M206" s="47"/>
      <c r="N206" s="48"/>
      <c r="O206" s="46" t="s">
        <v>9</v>
      </c>
      <c r="P206" s="47"/>
      <c r="Q206" s="47"/>
      <c r="R206" s="48"/>
    </row>
    <row r="207" spans="1:18" ht="30.2" customHeight="1" x14ac:dyDescent="0.25">
      <c r="A207" s="29"/>
      <c r="B207" s="29"/>
      <c r="C207" s="55"/>
      <c r="D207" s="56"/>
      <c r="E207" s="29"/>
      <c r="F207" s="1" t="s">
        <v>10</v>
      </c>
      <c r="G207" s="1" t="s">
        <v>11</v>
      </c>
      <c r="H207" s="1" t="s">
        <v>12</v>
      </c>
      <c r="I207" s="50"/>
      <c r="J207" s="1" t="s">
        <v>13</v>
      </c>
      <c r="K207" s="1" t="s">
        <v>14</v>
      </c>
      <c r="L207" s="1" t="s">
        <v>15</v>
      </c>
      <c r="M207" s="51" t="s">
        <v>16</v>
      </c>
      <c r="N207" s="52"/>
      <c r="O207" s="1" t="s">
        <v>17</v>
      </c>
      <c r="P207" s="1" t="s">
        <v>18</v>
      </c>
      <c r="Q207" s="1" t="s">
        <v>19</v>
      </c>
      <c r="R207" s="1" t="s">
        <v>20</v>
      </c>
    </row>
    <row r="208" spans="1:18" ht="14.25" customHeight="1" x14ac:dyDescent="0.25">
      <c r="A208" s="30" t="s">
        <v>21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2"/>
    </row>
    <row r="209" spans="1:18" ht="11.85" customHeight="1" x14ac:dyDescent="0.25">
      <c r="A209" s="2" t="s">
        <v>22</v>
      </c>
      <c r="B209" s="2" t="s">
        <v>81</v>
      </c>
      <c r="C209" s="20" t="s">
        <v>91</v>
      </c>
      <c r="D209" s="25"/>
      <c r="E209" s="2">
        <v>200</v>
      </c>
      <c r="F209" s="3">
        <v>12.6</v>
      </c>
      <c r="G209" s="3">
        <v>8.4</v>
      </c>
      <c r="H209" s="3">
        <v>39.4</v>
      </c>
      <c r="I209" s="3">
        <v>274.39999999999998</v>
      </c>
      <c r="J209" s="3">
        <v>0</v>
      </c>
      <c r="K209" s="3">
        <v>0.2</v>
      </c>
      <c r="L209" s="3">
        <v>0</v>
      </c>
      <c r="M209" s="18">
        <v>0.2</v>
      </c>
      <c r="N209" s="19"/>
      <c r="O209" s="3">
        <v>141.80000000000001</v>
      </c>
      <c r="P209" s="3">
        <v>24.2</v>
      </c>
      <c r="Q209" s="3">
        <v>127</v>
      </c>
      <c r="R209" s="3">
        <v>0.3</v>
      </c>
    </row>
    <row r="210" spans="1:18" ht="11.85" customHeight="1" x14ac:dyDescent="0.25">
      <c r="A210" s="2" t="s">
        <v>26</v>
      </c>
      <c r="B210" s="2" t="s">
        <v>38</v>
      </c>
      <c r="C210" s="24" t="s">
        <v>39</v>
      </c>
      <c r="D210" s="25"/>
      <c r="E210" s="2">
        <v>200</v>
      </c>
      <c r="F210" s="3">
        <v>0.2</v>
      </c>
      <c r="G210" s="3">
        <v>0</v>
      </c>
      <c r="H210" s="3">
        <v>12.1</v>
      </c>
      <c r="I210" s="3">
        <v>49.9</v>
      </c>
      <c r="J210" s="3">
        <v>0</v>
      </c>
      <c r="K210" s="3">
        <v>0.5</v>
      </c>
      <c r="L210" s="3">
        <v>0</v>
      </c>
      <c r="M210" s="18">
        <v>0</v>
      </c>
      <c r="N210" s="19"/>
      <c r="O210" s="3">
        <v>14.1</v>
      </c>
      <c r="P210" s="3">
        <v>6.3</v>
      </c>
      <c r="Q210" s="3">
        <v>8</v>
      </c>
      <c r="R210" s="3">
        <v>0.7</v>
      </c>
    </row>
    <row r="211" spans="1:18" ht="11.85" customHeight="1" x14ac:dyDescent="0.25">
      <c r="A211" s="2">
        <v>2017</v>
      </c>
      <c r="B211" s="2">
        <v>3</v>
      </c>
      <c r="C211" s="20" t="s">
        <v>111</v>
      </c>
      <c r="D211" s="21"/>
      <c r="E211" s="14">
        <v>50</v>
      </c>
      <c r="F211" s="3">
        <v>3.8</v>
      </c>
      <c r="G211" s="3">
        <v>14.3</v>
      </c>
      <c r="H211" s="3">
        <v>0.5</v>
      </c>
      <c r="I211" s="3">
        <v>169</v>
      </c>
      <c r="J211" s="3">
        <v>0</v>
      </c>
      <c r="K211" s="3">
        <v>0</v>
      </c>
      <c r="L211" s="3">
        <v>0.6</v>
      </c>
      <c r="M211" s="10"/>
      <c r="N211" s="11">
        <v>0.7</v>
      </c>
      <c r="O211" s="3">
        <v>2.4</v>
      </c>
      <c r="P211" s="3">
        <v>0</v>
      </c>
      <c r="Q211" s="3">
        <v>2.2999999999999998</v>
      </c>
      <c r="R211" s="3">
        <v>0</v>
      </c>
    </row>
    <row r="212" spans="1:18" ht="11.85" customHeight="1" x14ac:dyDescent="0.25">
      <c r="A212" s="2" t="s">
        <v>22</v>
      </c>
      <c r="B212" s="2" t="s">
        <v>0</v>
      </c>
      <c r="C212" s="20" t="s">
        <v>100</v>
      </c>
      <c r="D212" s="25"/>
      <c r="E212" s="2">
        <v>50</v>
      </c>
      <c r="F212" s="3">
        <v>2.2999999999999998</v>
      </c>
      <c r="G212" s="3">
        <v>0.9</v>
      </c>
      <c r="H212" s="3">
        <v>15.4</v>
      </c>
      <c r="I212" s="3">
        <v>78.599999999999994</v>
      </c>
      <c r="J212" s="3">
        <v>0</v>
      </c>
      <c r="K212" s="3">
        <v>0</v>
      </c>
      <c r="L212" s="3">
        <v>0</v>
      </c>
      <c r="M212" s="18">
        <v>0</v>
      </c>
      <c r="N212" s="19"/>
      <c r="O212" s="3">
        <v>5.7</v>
      </c>
      <c r="P212" s="3">
        <v>3.9</v>
      </c>
      <c r="Q212" s="3">
        <v>19.5</v>
      </c>
      <c r="R212" s="3">
        <v>0.3</v>
      </c>
    </row>
    <row r="213" spans="1:18" ht="11.85" customHeight="1" x14ac:dyDescent="0.25">
      <c r="A213" s="26" t="s">
        <v>28</v>
      </c>
      <c r="B213" s="27"/>
      <c r="C213" s="27"/>
      <c r="D213" s="12"/>
      <c r="E213" s="13">
        <f>SUM(E209:E212)</f>
        <v>500</v>
      </c>
      <c r="F213" s="13">
        <f t="shared" ref="F213:I213" si="52">SUM(F209:F212)</f>
        <v>18.899999999999999</v>
      </c>
      <c r="G213" s="13">
        <f t="shared" si="52"/>
        <v>23.6</v>
      </c>
      <c r="H213" s="13">
        <f t="shared" si="52"/>
        <v>67.400000000000006</v>
      </c>
      <c r="I213" s="13">
        <f t="shared" si="52"/>
        <v>571.9</v>
      </c>
      <c r="J213" s="4">
        <v>0</v>
      </c>
      <c r="K213" s="4">
        <v>0.7</v>
      </c>
      <c r="L213" s="4">
        <v>0.1</v>
      </c>
      <c r="M213" s="33">
        <v>0.3</v>
      </c>
      <c r="N213" s="34"/>
      <c r="O213" s="4">
        <v>162.6</v>
      </c>
      <c r="P213" s="4">
        <v>34.4</v>
      </c>
      <c r="Q213" s="4">
        <v>156.5</v>
      </c>
      <c r="R213" s="4">
        <v>1.3</v>
      </c>
    </row>
    <row r="214" spans="1:18" ht="14.25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2"/>
    </row>
    <row r="215" spans="1:18" ht="11.85" customHeight="1" x14ac:dyDescent="0.25">
      <c r="A215" s="2"/>
      <c r="B215" s="2"/>
      <c r="C215" s="20"/>
      <c r="D215" s="25"/>
      <c r="E215" s="2"/>
      <c r="F215" s="3"/>
      <c r="G215" s="3"/>
      <c r="H215" s="3"/>
      <c r="I215" s="3"/>
      <c r="J215" s="3"/>
      <c r="K215" s="3"/>
      <c r="L215" s="3"/>
      <c r="M215" s="18"/>
      <c r="N215" s="19"/>
      <c r="O215" s="3"/>
      <c r="P215" s="3"/>
      <c r="Q215" s="3"/>
      <c r="R215" s="3"/>
    </row>
    <row r="216" spans="1:18" ht="14.25" customHeight="1" x14ac:dyDescent="0.25">
      <c r="A216" s="30" t="s">
        <v>29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2"/>
    </row>
    <row r="217" spans="1:18" ht="21" customHeight="1" x14ac:dyDescent="0.25">
      <c r="A217" s="2" t="s">
        <v>26</v>
      </c>
      <c r="B217" s="2" t="s">
        <v>49</v>
      </c>
      <c r="C217" s="59" t="s">
        <v>50</v>
      </c>
      <c r="D217" s="60"/>
      <c r="E217" s="2">
        <v>60</v>
      </c>
      <c r="F217" s="3">
        <v>1</v>
      </c>
      <c r="G217" s="3">
        <v>3</v>
      </c>
      <c r="H217" s="3">
        <v>3.5</v>
      </c>
      <c r="I217" s="3">
        <v>45.9</v>
      </c>
      <c r="J217" s="3">
        <v>0</v>
      </c>
      <c r="K217" s="3">
        <v>8.8000000000000007</v>
      </c>
      <c r="L217" s="3">
        <v>0.1</v>
      </c>
      <c r="M217" s="18">
        <v>1.3</v>
      </c>
      <c r="N217" s="19"/>
      <c r="O217" s="3">
        <v>25.4</v>
      </c>
      <c r="P217" s="3">
        <v>9.3000000000000007</v>
      </c>
      <c r="Q217" s="3">
        <v>17</v>
      </c>
      <c r="R217" s="3">
        <v>0.6</v>
      </c>
    </row>
    <row r="218" spans="1:18" ht="21" customHeight="1" x14ac:dyDescent="0.25">
      <c r="A218" s="2" t="s">
        <v>41</v>
      </c>
      <c r="B218" s="2" t="s">
        <v>85</v>
      </c>
      <c r="C218" s="24" t="s">
        <v>98</v>
      </c>
      <c r="D218" s="25"/>
      <c r="E218" s="2">
        <v>200</v>
      </c>
      <c r="F218" s="3">
        <v>5.6</v>
      </c>
      <c r="G218" s="3">
        <v>2.2000000000000002</v>
      </c>
      <c r="H218" s="3">
        <v>45.3</v>
      </c>
      <c r="I218" s="3">
        <v>168</v>
      </c>
      <c r="J218" s="3">
        <v>0.1</v>
      </c>
      <c r="K218" s="3">
        <v>5.6</v>
      </c>
      <c r="L218" s="3">
        <v>0.4</v>
      </c>
      <c r="M218" s="18">
        <v>1</v>
      </c>
      <c r="N218" s="19"/>
      <c r="O218" s="3">
        <v>32.6</v>
      </c>
      <c r="P218" s="3">
        <v>25</v>
      </c>
      <c r="Q218" s="3">
        <v>54.6</v>
      </c>
      <c r="R218" s="3">
        <v>1</v>
      </c>
    </row>
    <row r="219" spans="1:18" ht="11.85" customHeight="1" x14ac:dyDescent="0.25">
      <c r="A219" s="5" t="s">
        <v>40</v>
      </c>
      <c r="B219" s="5" t="s">
        <v>58</v>
      </c>
      <c r="C219" s="20" t="s">
        <v>59</v>
      </c>
      <c r="D219" s="21"/>
      <c r="E219" s="5">
        <v>90</v>
      </c>
      <c r="F219" s="6">
        <v>13.9</v>
      </c>
      <c r="G219" s="6">
        <v>15.2</v>
      </c>
      <c r="H219" s="6">
        <v>4.0999999999999996</v>
      </c>
      <c r="I219" s="6">
        <v>245.7</v>
      </c>
      <c r="J219" s="6">
        <v>0.1</v>
      </c>
      <c r="K219" s="6">
        <v>1.7</v>
      </c>
      <c r="L219" s="6">
        <v>0.4</v>
      </c>
      <c r="M219" s="38">
        <v>1</v>
      </c>
      <c r="N219" s="39"/>
      <c r="O219" s="6">
        <v>25.3</v>
      </c>
      <c r="P219" s="6">
        <v>20.5</v>
      </c>
      <c r="Q219" s="6">
        <v>129.30000000000001</v>
      </c>
      <c r="R219" s="6">
        <v>1.5</v>
      </c>
    </row>
    <row r="220" spans="1:18" ht="11.85" customHeight="1" x14ac:dyDescent="0.25">
      <c r="A220" s="2" t="s">
        <v>26</v>
      </c>
      <c r="B220" s="2" t="s">
        <v>82</v>
      </c>
      <c r="C220" s="24" t="s">
        <v>83</v>
      </c>
      <c r="D220" s="25"/>
      <c r="E220" s="2">
        <v>150</v>
      </c>
      <c r="F220" s="3">
        <v>3.2</v>
      </c>
      <c r="G220" s="3">
        <v>2.9</v>
      </c>
      <c r="H220" s="3">
        <v>51.4</v>
      </c>
      <c r="I220" s="3">
        <v>330.9</v>
      </c>
      <c r="J220" s="3">
        <v>0.2</v>
      </c>
      <c r="K220" s="3">
        <v>10.3</v>
      </c>
      <c r="L220" s="3">
        <v>0</v>
      </c>
      <c r="M220" s="18">
        <v>0.1</v>
      </c>
      <c r="N220" s="19"/>
      <c r="O220" s="3">
        <v>45.3</v>
      </c>
      <c r="P220" s="3">
        <v>30.7</v>
      </c>
      <c r="Q220" s="3">
        <v>87.9</v>
      </c>
      <c r="R220" s="3">
        <v>1.2</v>
      </c>
    </row>
    <row r="221" spans="1:18" ht="21" customHeight="1" x14ac:dyDescent="0.25">
      <c r="A221" s="2" t="s">
        <v>22</v>
      </c>
      <c r="B221" s="2" t="s">
        <v>35</v>
      </c>
      <c r="C221" s="24" t="s">
        <v>36</v>
      </c>
      <c r="D221" s="25"/>
      <c r="E221" s="2">
        <v>200</v>
      </c>
      <c r="F221" s="3">
        <v>0</v>
      </c>
      <c r="G221" s="3">
        <v>0</v>
      </c>
      <c r="H221" s="3">
        <v>10.7</v>
      </c>
      <c r="I221" s="3">
        <v>42.6</v>
      </c>
      <c r="J221" s="3">
        <v>0</v>
      </c>
      <c r="K221" s="3">
        <v>0</v>
      </c>
      <c r="L221" s="3">
        <v>0</v>
      </c>
      <c r="M221" s="18">
        <v>0</v>
      </c>
      <c r="N221" s="19"/>
      <c r="O221" s="3">
        <v>8.8000000000000007</v>
      </c>
      <c r="P221" s="3">
        <v>1.9</v>
      </c>
      <c r="Q221" s="3">
        <v>0</v>
      </c>
      <c r="R221" s="3">
        <v>0</v>
      </c>
    </row>
    <row r="222" spans="1:18" ht="11.85" customHeight="1" x14ac:dyDescent="0.25">
      <c r="A222" s="2" t="s">
        <v>22</v>
      </c>
      <c r="B222" s="2" t="s">
        <v>0</v>
      </c>
      <c r="C222" s="20" t="s">
        <v>100</v>
      </c>
      <c r="D222" s="25"/>
      <c r="E222" s="2">
        <v>40</v>
      </c>
      <c r="F222" s="3">
        <v>2.6</v>
      </c>
      <c r="G222" s="3">
        <v>0.4</v>
      </c>
      <c r="H222" s="3">
        <v>17</v>
      </c>
      <c r="I222" s="3">
        <v>81.599999999999994</v>
      </c>
      <c r="J222" s="3">
        <v>0.1</v>
      </c>
      <c r="K222" s="3">
        <v>0</v>
      </c>
      <c r="L222" s="3">
        <v>0</v>
      </c>
      <c r="M222" s="18">
        <v>0.9</v>
      </c>
      <c r="N222" s="19"/>
      <c r="O222" s="3">
        <v>7.2</v>
      </c>
      <c r="P222" s="3">
        <v>7.6</v>
      </c>
      <c r="Q222" s="3">
        <v>34.799999999999997</v>
      </c>
      <c r="R222" s="3">
        <v>1.6</v>
      </c>
    </row>
    <row r="223" spans="1:18" ht="11.85" customHeight="1" x14ac:dyDescent="0.25">
      <c r="A223" s="26" t="s">
        <v>28</v>
      </c>
      <c r="B223" s="27"/>
      <c r="C223" s="27"/>
      <c r="D223" s="12"/>
      <c r="E223" s="13">
        <f>SUM(E217:E222)</f>
        <v>740</v>
      </c>
      <c r="F223" s="4">
        <f>F217+F218+F219+F220+F221+F222</f>
        <v>26.3</v>
      </c>
      <c r="G223" s="4">
        <f>G217+G218+G219+G220+G221+G222</f>
        <v>23.699999999999996</v>
      </c>
      <c r="H223" s="4">
        <v>108.8</v>
      </c>
      <c r="I223" s="4">
        <f>I217+I218+I219+I220+I221</f>
        <v>833.1</v>
      </c>
      <c r="J223" s="4">
        <v>0.3</v>
      </c>
      <c r="K223" s="4">
        <v>29.3</v>
      </c>
      <c r="L223" s="4">
        <v>0.6</v>
      </c>
      <c r="M223" s="33">
        <v>4.4000000000000004</v>
      </c>
      <c r="N223" s="34"/>
      <c r="O223" s="4">
        <v>158.30000000000001</v>
      </c>
      <c r="P223" s="4">
        <v>88</v>
      </c>
      <c r="Q223" s="4">
        <v>251.6</v>
      </c>
      <c r="R223" s="4">
        <v>5.8</v>
      </c>
    </row>
    <row r="224" spans="1:18" ht="11.85" customHeight="1" x14ac:dyDescent="0.25">
      <c r="A224" s="42" t="s">
        <v>95</v>
      </c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</row>
    <row r="225" spans="1:18" ht="11.85" customHeight="1" x14ac:dyDescent="0.25">
      <c r="A225" s="2">
        <v>2011</v>
      </c>
      <c r="B225" s="2">
        <v>421</v>
      </c>
      <c r="C225" s="24" t="s">
        <v>93</v>
      </c>
      <c r="D225" s="25"/>
      <c r="E225" s="2">
        <v>100</v>
      </c>
      <c r="F225" s="3">
        <v>4</v>
      </c>
      <c r="G225" s="3">
        <v>2.4</v>
      </c>
      <c r="H225" s="3">
        <v>26.3</v>
      </c>
      <c r="I225" s="3">
        <v>124.9</v>
      </c>
      <c r="J225" s="3">
        <v>0</v>
      </c>
      <c r="K225" s="3">
        <v>0</v>
      </c>
      <c r="L225" s="3">
        <v>0</v>
      </c>
      <c r="M225" s="18">
        <v>0</v>
      </c>
      <c r="N225" s="19"/>
      <c r="O225" s="3">
        <v>5.7</v>
      </c>
      <c r="P225" s="3">
        <v>3.9</v>
      </c>
      <c r="Q225" s="3">
        <v>19.5</v>
      </c>
      <c r="R225" s="3">
        <v>0.3</v>
      </c>
    </row>
    <row r="226" spans="1:18" ht="11.85" customHeight="1" x14ac:dyDescent="0.25">
      <c r="A226" s="2" t="s">
        <v>22</v>
      </c>
      <c r="B226" s="2" t="s">
        <v>35</v>
      </c>
      <c r="C226" s="24" t="s">
        <v>97</v>
      </c>
      <c r="D226" s="25"/>
      <c r="E226" s="2">
        <v>200</v>
      </c>
      <c r="F226" s="3">
        <v>0.8</v>
      </c>
      <c r="G226" s="3">
        <v>0.8</v>
      </c>
      <c r="H226" s="3">
        <v>20.100000000000001</v>
      </c>
      <c r="I226" s="3">
        <v>84</v>
      </c>
      <c r="J226" s="3">
        <v>0</v>
      </c>
      <c r="K226" s="3">
        <v>0</v>
      </c>
      <c r="L226" s="3">
        <v>0</v>
      </c>
      <c r="M226" s="18">
        <v>0</v>
      </c>
      <c r="N226" s="19"/>
      <c r="O226" s="3">
        <v>8.8000000000000007</v>
      </c>
      <c r="P226" s="3">
        <v>1.9</v>
      </c>
      <c r="Q226" s="3">
        <v>0</v>
      </c>
      <c r="R226" s="3">
        <v>0</v>
      </c>
    </row>
    <row r="227" spans="1:18" ht="11.85" customHeight="1" x14ac:dyDescent="0.25">
      <c r="A227" s="26" t="s">
        <v>28</v>
      </c>
      <c r="B227" s="27"/>
      <c r="C227" s="27"/>
      <c r="D227" s="12"/>
      <c r="E227" s="13">
        <f>SUM(E225:E226)</f>
        <v>300</v>
      </c>
      <c r="F227" s="13">
        <f t="shared" ref="F227:R227" si="53">SUM(F225:F226)</f>
        <v>4.8</v>
      </c>
      <c r="G227" s="13">
        <f t="shared" si="53"/>
        <v>3.2</v>
      </c>
      <c r="H227" s="13">
        <f t="shared" si="53"/>
        <v>46.400000000000006</v>
      </c>
      <c r="I227" s="13">
        <f t="shared" si="53"/>
        <v>208.9</v>
      </c>
      <c r="J227" s="13">
        <f t="shared" si="53"/>
        <v>0</v>
      </c>
      <c r="K227" s="13">
        <f t="shared" si="53"/>
        <v>0</v>
      </c>
      <c r="L227" s="13">
        <f t="shared" si="53"/>
        <v>0</v>
      </c>
      <c r="M227" s="13">
        <f t="shared" si="53"/>
        <v>0</v>
      </c>
      <c r="N227" s="13">
        <f t="shared" si="53"/>
        <v>0</v>
      </c>
      <c r="O227" s="13">
        <f t="shared" si="53"/>
        <v>14.5</v>
      </c>
      <c r="P227" s="13">
        <f t="shared" si="53"/>
        <v>5.8</v>
      </c>
      <c r="Q227" s="13">
        <f t="shared" si="53"/>
        <v>19.5</v>
      </c>
      <c r="R227" s="13">
        <f t="shared" si="53"/>
        <v>0.3</v>
      </c>
    </row>
    <row r="228" spans="1:18" ht="11.85" customHeight="1" x14ac:dyDescent="0.25">
      <c r="A228" s="26" t="s">
        <v>28</v>
      </c>
      <c r="B228" s="27"/>
      <c r="C228" s="27"/>
      <c r="D228" s="12"/>
      <c r="E228" s="13">
        <f>E227+E223+E213</f>
        <v>1540</v>
      </c>
      <c r="F228" s="4">
        <f>SUM(F225:F226)</f>
        <v>4.8</v>
      </c>
      <c r="G228" s="4">
        <f t="shared" ref="G228" si="54">SUM(G225:G226)</f>
        <v>3.2</v>
      </c>
      <c r="H228" s="4">
        <f t="shared" ref="H228" si="55">SUM(H225:H226)</f>
        <v>46.400000000000006</v>
      </c>
      <c r="I228" s="4">
        <f t="shared" ref="I228" si="56">SUM(I225:I226)</f>
        <v>208.9</v>
      </c>
      <c r="J228" s="4">
        <f>SUM(J225:J226)</f>
        <v>0</v>
      </c>
      <c r="K228" s="4">
        <f t="shared" ref="K228" si="57">SUM(K225:K226)</f>
        <v>0</v>
      </c>
      <c r="L228" s="4">
        <f t="shared" ref="L228" si="58">SUM(L225:L226)</f>
        <v>0</v>
      </c>
      <c r="M228" s="33">
        <f>M225+M226</f>
        <v>0</v>
      </c>
      <c r="N228" s="34"/>
      <c r="O228" s="4">
        <f>O226+O225</f>
        <v>14.5</v>
      </c>
      <c r="P228" s="4">
        <f t="shared" ref="P228" si="59">P226+P225</f>
        <v>5.8</v>
      </c>
      <c r="Q228" s="4">
        <f t="shared" ref="Q228" si="60">Q226+Q225</f>
        <v>19.5</v>
      </c>
      <c r="R228" s="4">
        <f t="shared" ref="R228" si="61">R226+R225</f>
        <v>0.3</v>
      </c>
    </row>
    <row r="229" spans="1:18" ht="13.7" customHeight="1" x14ac:dyDescent="0.25">
      <c r="A229" s="41" t="s">
        <v>0</v>
      </c>
      <c r="B229" s="41"/>
      <c r="C229" s="41"/>
      <c r="D229" s="40" t="s">
        <v>84</v>
      </c>
      <c r="E229" s="40"/>
      <c r="F229" s="40"/>
      <c r="G229" s="40"/>
      <c r="H229" s="40"/>
      <c r="I229" s="40"/>
      <c r="J229" s="40"/>
      <c r="K229" s="40"/>
      <c r="L229" s="40"/>
      <c r="M229" s="40"/>
      <c r="N229" s="41" t="s">
        <v>0</v>
      </c>
      <c r="O229" s="41"/>
      <c r="P229" s="41"/>
      <c r="Q229" s="41"/>
      <c r="R229" s="41"/>
    </row>
    <row r="230" spans="1:18" ht="2.85" customHeight="1" x14ac:dyDescent="0.25">
      <c r="A230" s="41"/>
      <c r="B230" s="41"/>
      <c r="C230" s="41"/>
      <c r="D230" s="41" t="s">
        <v>0</v>
      </c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1:18" ht="12.95" customHeight="1" x14ac:dyDescent="0.25">
      <c r="A231" s="28" t="s">
        <v>2</v>
      </c>
      <c r="B231" s="28" t="s">
        <v>3</v>
      </c>
      <c r="C231" s="53" t="s">
        <v>4</v>
      </c>
      <c r="D231" s="54"/>
      <c r="E231" s="28" t="s">
        <v>5</v>
      </c>
      <c r="F231" s="46" t="s">
        <v>6</v>
      </c>
      <c r="G231" s="47"/>
      <c r="H231" s="48"/>
      <c r="I231" s="49" t="s">
        <v>7</v>
      </c>
      <c r="J231" s="46" t="s">
        <v>8</v>
      </c>
      <c r="K231" s="47"/>
      <c r="L231" s="47"/>
      <c r="M231" s="47"/>
      <c r="N231" s="48"/>
      <c r="O231" s="46" t="s">
        <v>9</v>
      </c>
      <c r="P231" s="47"/>
      <c r="Q231" s="47"/>
      <c r="R231" s="48"/>
    </row>
    <row r="232" spans="1:18" ht="35.25" customHeight="1" x14ac:dyDescent="0.25">
      <c r="A232" s="29"/>
      <c r="B232" s="29"/>
      <c r="C232" s="55"/>
      <c r="D232" s="56"/>
      <c r="E232" s="29"/>
      <c r="F232" s="1" t="s">
        <v>10</v>
      </c>
      <c r="G232" s="1" t="s">
        <v>11</v>
      </c>
      <c r="H232" s="1" t="s">
        <v>12</v>
      </c>
      <c r="I232" s="50"/>
      <c r="J232" s="1" t="s">
        <v>13</v>
      </c>
      <c r="K232" s="1" t="s">
        <v>14</v>
      </c>
      <c r="L232" s="1" t="s">
        <v>15</v>
      </c>
      <c r="M232" s="51" t="s">
        <v>16</v>
      </c>
      <c r="N232" s="52"/>
      <c r="O232" s="1" t="s">
        <v>17</v>
      </c>
      <c r="P232" s="1" t="s">
        <v>18</v>
      </c>
      <c r="Q232" s="1" t="s">
        <v>19</v>
      </c>
      <c r="R232" s="1" t="s">
        <v>20</v>
      </c>
    </row>
    <row r="233" spans="1:18" ht="14.25" customHeight="1" x14ac:dyDescent="0.25">
      <c r="A233" s="30" t="s">
        <v>21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2"/>
    </row>
    <row r="234" spans="1:18" ht="15.75" customHeight="1" x14ac:dyDescent="0.25">
      <c r="A234" s="2" t="s">
        <v>26</v>
      </c>
      <c r="B234" s="2" t="s">
        <v>63</v>
      </c>
      <c r="C234" s="35" t="s">
        <v>64</v>
      </c>
      <c r="D234" s="23"/>
      <c r="E234" s="2">
        <v>150</v>
      </c>
      <c r="F234" s="3">
        <v>15.5</v>
      </c>
      <c r="G234" s="3">
        <v>16.399999999999999</v>
      </c>
      <c r="H234" s="3">
        <v>41</v>
      </c>
      <c r="I234" s="3">
        <v>383.6</v>
      </c>
      <c r="J234" s="3">
        <v>0.1</v>
      </c>
      <c r="K234" s="3">
        <v>0</v>
      </c>
      <c r="L234" s="3">
        <v>0</v>
      </c>
      <c r="M234" s="18">
        <v>1.3</v>
      </c>
      <c r="N234" s="19"/>
      <c r="O234" s="3">
        <v>133.1</v>
      </c>
      <c r="P234" s="3">
        <v>15.6</v>
      </c>
      <c r="Q234" s="3">
        <v>103.4</v>
      </c>
      <c r="R234" s="3">
        <v>1</v>
      </c>
    </row>
    <row r="235" spans="1:18" ht="15.75" customHeight="1" x14ac:dyDescent="0.25">
      <c r="A235" s="2" t="s">
        <v>22</v>
      </c>
      <c r="B235" s="2" t="s">
        <v>0</v>
      </c>
      <c r="C235" s="22" t="s">
        <v>99</v>
      </c>
      <c r="D235" s="23"/>
      <c r="E235" s="2">
        <v>100</v>
      </c>
      <c r="F235" s="3">
        <v>0.4</v>
      </c>
      <c r="G235" s="3">
        <v>0.4</v>
      </c>
      <c r="H235" s="3">
        <v>9.8000000000000007</v>
      </c>
      <c r="I235" s="3">
        <v>47</v>
      </c>
      <c r="J235" s="3">
        <v>0</v>
      </c>
      <c r="K235" s="3">
        <v>10</v>
      </c>
      <c r="L235" s="3">
        <v>0</v>
      </c>
      <c r="M235" s="18">
        <v>0.6</v>
      </c>
      <c r="N235" s="19"/>
      <c r="O235" s="3">
        <v>16</v>
      </c>
      <c r="P235" s="3">
        <v>8</v>
      </c>
      <c r="Q235" s="3">
        <v>11</v>
      </c>
      <c r="R235" s="3">
        <v>2.2000000000000002</v>
      </c>
    </row>
    <row r="236" spans="1:18" ht="12.75" customHeight="1" x14ac:dyDescent="0.25">
      <c r="A236" s="2" t="s">
        <v>26</v>
      </c>
      <c r="B236" s="2" t="s">
        <v>27</v>
      </c>
      <c r="C236" s="20" t="s">
        <v>92</v>
      </c>
      <c r="D236" s="25"/>
      <c r="E236" s="2">
        <v>200</v>
      </c>
      <c r="F236" s="3">
        <v>0.2</v>
      </c>
      <c r="G236" s="3">
        <v>0</v>
      </c>
      <c r="H236" s="3">
        <v>10.1</v>
      </c>
      <c r="I236" s="3">
        <v>41.1</v>
      </c>
      <c r="J236" s="3">
        <v>0</v>
      </c>
      <c r="K236" s="3">
        <v>0</v>
      </c>
      <c r="L236" s="3">
        <v>0</v>
      </c>
      <c r="M236" s="18">
        <v>0</v>
      </c>
      <c r="N236" s="19"/>
      <c r="O236" s="3">
        <v>13</v>
      </c>
      <c r="P236" s="3">
        <v>5.9</v>
      </c>
      <c r="Q236" s="3">
        <v>7.4</v>
      </c>
      <c r="R236" s="3">
        <v>0.7</v>
      </c>
    </row>
    <row r="237" spans="1:18" ht="11.85" customHeight="1" x14ac:dyDescent="0.25">
      <c r="A237" s="2" t="s">
        <v>22</v>
      </c>
      <c r="B237" s="2" t="s">
        <v>0</v>
      </c>
      <c r="C237" s="20" t="s">
        <v>100</v>
      </c>
      <c r="D237" s="25"/>
      <c r="E237" s="2">
        <v>50</v>
      </c>
      <c r="F237" s="3">
        <v>2.2999999999999998</v>
      </c>
      <c r="G237" s="3">
        <v>0.9</v>
      </c>
      <c r="H237" s="3">
        <v>15.4</v>
      </c>
      <c r="I237" s="3">
        <v>78.599999999999994</v>
      </c>
      <c r="J237" s="3">
        <v>0</v>
      </c>
      <c r="K237" s="3">
        <v>0</v>
      </c>
      <c r="L237" s="3">
        <v>0</v>
      </c>
      <c r="M237" s="18">
        <v>0</v>
      </c>
      <c r="N237" s="19"/>
      <c r="O237" s="3">
        <v>5.7</v>
      </c>
      <c r="P237" s="3">
        <v>3.9</v>
      </c>
      <c r="Q237" s="3">
        <v>19.5</v>
      </c>
      <c r="R237" s="3">
        <v>0.3</v>
      </c>
    </row>
    <row r="238" spans="1:18" ht="11.85" customHeight="1" x14ac:dyDescent="0.25">
      <c r="A238" s="26" t="s">
        <v>28</v>
      </c>
      <c r="B238" s="27"/>
      <c r="C238" s="27"/>
      <c r="D238" s="12"/>
      <c r="E238" s="13">
        <f>E234+E235+E236+E237</f>
        <v>500</v>
      </c>
      <c r="F238" s="4">
        <f t="shared" ref="F238:L238" si="62">SUM(F234:F237)</f>
        <v>18.400000000000002</v>
      </c>
      <c r="G238" s="4">
        <f t="shared" si="62"/>
        <v>17.699999999999996</v>
      </c>
      <c r="H238" s="4">
        <f t="shared" si="62"/>
        <v>76.3</v>
      </c>
      <c r="I238" s="4">
        <f t="shared" si="62"/>
        <v>550.30000000000007</v>
      </c>
      <c r="J238" s="4">
        <f t="shared" si="62"/>
        <v>0.1</v>
      </c>
      <c r="K238" s="4">
        <f t="shared" si="62"/>
        <v>10</v>
      </c>
      <c r="L238" s="4">
        <f t="shared" si="62"/>
        <v>0</v>
      </c>
      <c r="M238" s="33">
        <f>SUM(M234:N237)</f>
        <v>1.9</v>
      </c>
      <c r="N238" s="34"/>
      <c r="O238" s="4">
        <f>SUM(O234:O237)</f>
        <v>167.79999999999998</v>
      </c>
      <c r="P238" s="4">
        <f>SUM(P234:P237)</f>
        <v>33.4</v>
      </c>
      <c r="Q238" s="4">
        <f>SUM(Q234:Q237)</f>
        <v>141.30000000000001</v>
      </c>
      <c r="R238" s="4">
        <f>SUM(R234:R237)</f>
        <v>4.2</v>
      </c>
    </row>
    <row r="239" spans="1:18" ht="14.25" customHeight="1" x14ac:dyDescent="0.25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2"/>
    </row>
    <row r="240" spans="1:18" ht="11.85" customHeight="1" x14ac:dyDescent="0.25">
      <c r="A240" s="2"/>
      <c r="B240" s="2"/>
      <c r="C240" s="20"/>
      <c r="D240" s="25"/>
      <c r="E240" s="2"/>
      <c r="F240" s="3"/>
      <c r="G240" s="3"/>
      <c r="H240" s="3"/>
      <c r="I240" s="3"/>
      <c r="J240" s="3"/>
      <c r="K240" s="3"/>
      <c r="L240" s="3"/>
      <c r="M240" s="18"/>
      <c r="N240" s="19"/>
      <c r="O240" s="3"/>
      <c r="P240" s="3"/>
      <c r="Q240" s="3"/>
      <c r="R240" s="3"/>
    </row>
    <row r="241" spans="1:18" ht="14.25" customHeight="1" x14ac:dyDescent="0.25">
      <c r="A241" s="30" t="s">
        <v>29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2"/>
    </row>
    <row r="242" spans="1:18" ht="11.85" customHeight="1" x14ac:dyDescent="0.25">
      <c r="A242" s="7" t="s">
        <v>26</v>
      </c>
      <c r="B242" s="7">
        <v>13</v>
      </c>
      <c r="C242" s="35" t="s">
        <v>105</v>
      </c>
      <c r="D242" s="23"/>
      <c r="E242" s="7">
        <v>60</v>
      </c>
      <c r="F242" s="8">
        <v>1</v>
      </c>
      <c r="G242" s="8">
        <v>3</v>
      </c>
      <c r="H242" s="8">
        <v>3.5</v>
      </c>
      <c r="I242" s="8">
        <v>45.9</v>
      </c>
      <c r="J242" s="8">
        <v>0</v>
      </c>
      <c r="K242" s="8">
        <v>2.4</v>
      </c>
      <c r="L242" s="8">
        <v>0</v>
      </c>
      <c r="M242" s="36">
        <v>1.4</v>
      </c>
      <c r="N242" s="37"/>
      <c r="O242" s="8">
        <v>19.5</v>
      </c>
      <c r="P242" s="8">
        <v>11.6</v>
      </c>
      <c r="Q242" s="8">
        <v>22.8</v>
      </c>
      <c r="R242" s="8">
        <v>0.7</v>
      </c>
    </row>
    <row r="243" spans="1:18" s="9" customFormat="1" ht="15" customHeight="1" x14ac:dyDescent="0.25">
      <c r="A243" s="2" t="s">
        <v>26</v>
      </c>
      <c r="B243" s="2" t="s">
        <v>66</v>
      </c>
      <c r="C243" s="24" t="s">
        <v>67</v>
      </c>
      <c r="D243" s="25"/>
      <c r="E243" s="2">
        <v>200</v>
      </c>
      <c r="F243" s="3">
        <v>5.4</v>
      </c>
      <c r="G243" s="3">
        <v>4.9000000000000004</v>
      </c>
      <c r="H243" s="3">
        <v>21.8</v>
      </c>
      <c r="I243" s="3">
        <v>153.6</v>
      </c>
      <c r="J243" s="3">
        <v>0.1</v>
      </c>
      <c r="K243" s="3">
        <v>6.2</v>
      </c>
      <c r="L243" s="3">
        <v>0.2</v>
      </c>
      <c r="M243" s="18">
        <v>1.6</v>
      </c>
      <c r="N243" s="19"/>
      <c r="O243" s="3">
        <v>37.9</v>
      </c>
      <c r="P243" s="3">
        <v>29.9</v>
      </c>
      <c r="Q243" s="3">
        <v>113.2</v>
      </c>
      <c r="R243" s="3">
        <v>1.5</v>
      </c>
    </row>
    <row r="244" spans="1:18" ht="11.85" customHeight="1" x14ac:dyDescent="0.25">
      <c r="A244" s="2" t="s">
        <v>22</v>
      </c>
      <c r="B244" s="2" t="s">
        <v>34</v>
      </c>
      <c r="C244" s="24" t="s">
        <v>112</v>
      </c>
      <c r="D244" s="25"/>
      <c r="E244" s="2">
        <v>90</v>
      </c>
      <c r="F244" s="3">
        <v>15</v>
      </c>
      <c r="G244" s="3">
        <v>14</v>
      </c>
      <c r="H244" s="3">
        <v>18</v>
      </c>
      <c r="I244" s="3">
        <v>213.3</v>
      </c>
      <c r="J244" s="3">
        <v>0</v>
      </c>
      <c r="K244" s="3">
        <v>1.4</v>
      </c>
      <c r="L244" s="3">
        <v>0.1</v>
      </c>
      <c r="M244" s="18">
        <v>1.8</v>
      </c>
      <c r="N244" s="19"/>
      <c r="O244" s="3">
        <v>13.4</v>
      </c>
      <c r="P244" s="3">
        <v>9.5</v>
      </c>
      <c r="Q244" s="3">
        <v>25.4</v>
      </c>
      <c r="R244" s="3">
        <v>0.7</v>
      </c>
    </row>
    <row r="245" spans="1:18" ht="11.85" customHeight="1" x14ac:dyDescent="0.25">
      <c r="A245" s="2" t="s">
        <v>22</v>
      </c>
      <c r="B245" s="2" t="s">
        <v>60</v>
      </c>
      <c r="C245" s="24" t="s">
        <v>74</v>
      </c>
      <c r="D245" s="25"/>
      <c r="E245" s="2">
        <v>150</v>
      </c>
      <c r="F245" s="3">
        <v>4.5</v>
      </c>
      <c r="G245" s="3">
        <v>2.4</v>
      </c>
      <c r="H245" s="3">
        <v>46.7</v>
      </c>
      <c r="I245" s="3">
        <v>225.8</v>
      </c>
      <c r="J245" s="3">
        <v>0.1</v>
      </c>
      <c r="K245" s="3">
        <v>0</v>
      </c>
      <c r="L245" s="3">
        <v>0</v>
      </c>
      <c r="M245" s="18">
        <v>0.3</v>
      </c>
      <c r="N245" s="19"/>
      <c r="O245" s="3">
        <v>12.4</v>
      </c>
      <c r="P245" s="3">
        <v>30.5</v>
      </c>
      <c r="Q245" s="3">
        <v>88.5</v>
      </c>
      <c r="R245" s="3">
        <v>0.6</v>
      </c>
    </row>
    <row r="246" spans="1:18" ht="16.5" customHeight="1" x14ac:dyDescent="0.25">
      <c r="A246" s="2" t="s">
        <v>22</v>
      </c>
      <c r="B246" s="2" t="s">
        <v>35</v>
      </c>
      <c r="C246" s="24" t="s">
        <v>36</v>
      </c>
      <c r="D246" s="25"/>
      <c r="E246" s="2">
        <v>200</v>
      </c>
      <c r="F246" s="3">
        <v>0</v>
      </c>
      <c r="G246" s="3">
        <v>0</v>
      </c>
      <c r="H246" s="3">
        <v>10.7</v>
      </c>
      <c r="I246" s="3">
        <v>42.6</v>
      </c>
      <c r="J246" s="3">
        <v>0</v>
      </c>
      <c r="K246" s="3">
        <v>0</v>
      </c>
      <c r="L246" s="3">
        <v>0</v>
      </c>
      <c r="M246" s="18">
        <v>0</v>
      </c>
      <c r="N246" s="19"/>
      <c r="O246" s="3">
        <v>8.8000000000000007</v>
      </c>
      <c r="P246" s="3">
        <v>1.9</v>
      </c>
      <c r="Q246" s="3">
        <v>0</v>
      </c>
      <c r="R246" s="3">
        <v>0</v>
      </c>
    </row>
    <row r="247" spans="1:18" ht="11.85" customHeight="1" x14ac:dyDescent="0.25">
      <c r="A247" s="2" t="s">
        <v>22</v>
      </c>
      <c r="B247" s="2" t="s">
        <v>0</v>
      </c>
      <c r="C247" s="20" t="s">
        <v>100</v>
      </c>
      <c r="D247" s="25"/>
      <c r="E247" s="2">
        <v>40</v>
      </c>
      <c r="F247" s="3">
        <v>2.6</v>
      </c>
      <c r="G247" s="3">
        <v>0.4</v>
      </c>
      <c r="H247" s="3">
        <v>17</v>
      </c>
      <c r="I247" s="3">
        <v>81.599999999999994</v>
      </c>
      <c r="J247" s="3">
        <v>0.1</v>
      </c>
      <c r="K247" s="3">
        <v>0</v>
      </c>
      <c r="L247" s="3">
        <v>0</v>
      </c>
      <c r="M247" s="18">
        <v>0.9</v>
      </c>
      <c r="N247" s="19"/>
      <c r="O247" s="3">
        <v>7.2</v>
      </c>
      <c r="P247" s="3">
        <v>7.6</v>
      </c>
      <c r="Q247" s="3">
        <v>34.799999999999997</v>
      </c>
      <c r="R247" s="3">
        <v>1.6</v>
      </c>
    </row>
    <row r="248" spans="1:18" ht="11.85" customHeight="1" x14ac:dyDescent="0.25">
      <c r="A248" s="26" t="s">
        <v>28</v>
      </c>
      <c r="B248" s="27"/>
      <c r="C248" s="27"/>
      <c r="D248" s="12"/>
      <c r="E248" s="13">
        <f>SUM(E242:E247)</f>
        <v>740</v>
      </c>
      <c r="F248" s="4">
        <v>25.1</v>
      </c>
      <c r="G248" s="4">
        <f>G242+G243+G244+G246+G247</f>
        <v>22.299999999999997</v>
      </c>
      <c r="H248" s="4">
        <f>H242+H243+H244+H246+H247</f>
        <v>71</v>
      </c>
      <c r="I248" s="4">
        <f>I242+I243+I244+I246+I247</f>
        <v>537</v>
      </c>
      <c r="J248" s="4">
        <v>0.2</v>
      </c>
      <c r="K248" s="4">
        <v>31.6</v>
      </c>
      <c r="L248" s="4">
        <v>1.9</v>
      </c>
      <c r="M248" s="33">
        <v>6.8</v>
      </c>
      <c r="N248" s="34"/>
      <c r="O248" s="4">
        <v>158.9</v>
      </c>
      <c r="P248" s="4">
        <v>97.1</v>
      </c>
      <c r="Q248" s="4">
        <v>219.5</v>
      </c>
      <c r="R248" s="4">
        <v>5.0999999999999996</v>
      </c>
    </row>
    <row r="249" spans="1:18" x14ac:dyDescent="0.25">
      <c r="A249" s="42" t="s">
        <v>95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</row>
    <row r="250" spans="1:18" x14ac:dyDescent="0.25">
      <c r="A250" s="2">
        <v>2011</v>
      </c>
      <c r="B250" s="2">
        <v>421</v>
      </c>
      <c r="C250" s="24" t="s">
        <v>96</v>
      </c>
      <c r="D250" s="25"/>
      <c r="E250" s="2">
        <v>100</v>
      </c>
      <c r="F250" s="3">
        <v>4</v>
      </c>
      <c r="G250" s="3">
        <v>2.4</v>
      </c>
      <c r="H250" s="3">
        <v>26.3</v>
      </c>
      <c r="I250" s="3">
        <v>124.9</v>
      </c>
      <c r="J250" s="3">
        <v>0</v>
      </c>
      <c r="K250" s="3">
        <v>0</v>
      </c>
      <c r="L250" s="3">
        <v>0</v>
      </c>
      <c r="M250" s="18">
        <v>0</v>
      </c>
      <c r="N250" s="19"/>
      <c r="O250" s="3">
        <v>5.7</v>
      </c>
      <c r="P250" s="3">
        <v>3.9</v>
      </c>
      <c r="Q250" s="3">
        <v>19.5</v>
      </c>
      <c r="R250" s="3">
        <v>0.3</v>
      </c>
    </row>
    <row r="251" spans="1:18" ht="15" customHeight="1" x14ac:dyDescent="0.25">
      <c r="A251" s="2" t="s">
        <v>26</v>
      </c>
      <c r="B251" s="2" t="s">
        <v>38</v>
      </c>
      <c r="C251" s="24" t="s">
        <v>39</v>
      </c>
      <c r="D251" s="25"/>
      <c r="E251" s="2">
        <v>200</v>
      </c>
      <c r="F251" s="3">
        <v>0.2</v>
      </c>
      <c r="G251" s="3">
        <v>0</v>
      </c>
      <c r="H251" s="3">
        <v>12.1</v>
      </c>
      <c r="I251" s="3">
        <v>49.9</v>
      </c>
      <c r="J251" s="3">
        <v>0</v>
      </c>
      <c r="K251" s="3">
        <v>0.5</v>
      </c>
      <c r="L251" s="3">
        <v>0</v>
      </c>
      <c r="M251" s="18">
        <v>0</v>
      </c>
      <c r="N251" s="19"/>
      <c r="O251" s="3">
        <v>14.1</v>
      </c>
      <c r="P251" s="3">
        <v>6.3</v>
      </c>
      <c r="Q251" s="3">
        <v>8</v>
      </c>
      <c r="R251" s="3">
        <v>0.7</v>
      </c>
    </row>
    <row r="252" spans="1:18" x14ac:dyDescent="0.25">
      <c r="A252" s="26" t="s">
        <v>28</v>
      </c>
      <c r="B252" s="27"/>
      <c r="C252" s="27"/>
      <c r="D252" s="12"/>
      <c r="E252" s="13">
        <f>SUM(E250:E251)</f>
        <v>300</v>
      </c>
      <c r="F252" s="13">
        <f t="shared" ref="F252:R252" si="63">SUM(F250:F251)</f>
        <v>4.2</v>
      </c>
      <c r="G252" s="13">
        <f t="shared" si="63"/>
        <v>2.4</v>
      </c>
      <c r="H252" s="13">
        <f t="shared" si="63"/>
        <v>38.4</v>
      </c>
      <c r="I252" s="13">
        <f t="shared" si="63"/>
        <v>174.8</v>
      </c>
      <c r="J252" s="13">
        <f t="shared" si="63"/>
        <v>0</v>
      </c>
      <c r="K252" s="13">
        <f t="shared" si="63"/>
        <v>0.5</v>
      </c>
      <c r="L252" s="13">
        <f t="shared" si="63"/>
        <v>0</v>
      </c>
      <c r="M252" s="13">
        <f t="shared" si="63"/>
        <v>0</v>
      </c>
      <c r="N252" s="13">
        <f t="shared" si="63"/>
        <v>0</v>
      </c>
      <c r="O252" s="13">
        <f t="shared" si="63"/>
        <v>19.8</v>
      </c>
      <c r="P252" s="13">
        <f t="shared" si="63"/>
        <v>10.199999999999999</v>
      </c>
      <c r="Q252" s="13">
        <f t="shared" si="63"/>
        <v>27.5</v>
      </c>
      <c r="R252" s="13">
        <f t="shared" si="63"/>
        <v>1</v>
      </c>
    </row>
    <row r="253" spans="1:18" ht="15" customHeight="1" x14ac:dyDescent="0.25">
      <c r="A253" s="26" t="s">
        <v>28</v>
      </c>
      <c r="B253" s="27"/>
      <c r="C253" s="27"/>
      <c r="D253" s="12"/>
      <c r="E253" s="13">
        <f>E252+E248+E238</f>
        <v>1540</v>
      </c>
      <c r="F253" s="4">
        <f t="shared" ref="F253:L253" si="64">SUM(F251:F251)</f>
        <v>0.2</v>
      </c>
      <c r="G253" s="4">
        <f t="shared" si="64"/>
        <v>0</v>
      </c>
      <c r="H253" s="4">
        <f t="shared" si="64"/>
        <v>12.1</v>
      </c>
      <c r="I253" s="4">
        <f t="shared" si="64"/>
        <v>49.9</v>
      </c>
      <c r="J253" s="4">
        <f t="shared" si="64"/>
        <v>0</v>
      </c>
      <c r="K253" s="4">
        <f t="shared" si="64"/>
        <v>0.5</v>
      </c>
      <c r="L253" s="4">
        <f t="shared" si="64"/>
        <v>0</v>
      </c>
      <c r="M253" s="33">
        <f>M251</f>
        <v>0</v>
      </c>
      <c r="N253" s="34"/>
      <c r="O253" s="4">
        <f>O251</f>
        <v>14.1</v>
      </c>
      <c r="P253" s="4">
        <f t="shared" ref="P253:R253" si="65">P251</f>
        <v>6.3</v>
      </c>
      <c r="Q253" s="4">
        <f t="shared" si="65"/>
        <v>8</v>
      </c>
      <c r="R253" s="4">
        <f t="shared" si="65"/>
        <v>0.7</v>
      </c>
    </row>
  </sheetData>
  <mergeCells count="500">
    <mergeCell ref="C245:D245"/>
    <mergeCell ref="M245:N245"/>
    <mergeCell ref="M234:N234"/>
    <mergeCell ref="A231:A232"/>
    <mergeCell ref="B231:B232"/>
    <mergeCell ref="C231:D232"/>
    <mergeCell ref="E231:E232"/>
    <mergeCell ref="F231:H231"/>
    <mergeCell ref="M244:N244"/>
    <mergeCell ref="A239:R239"/>
    <mergeCell ref="C240:D240"/>
    <mergeCell ref="M240:N240"/>
    <mergeCell ref="M253:N253"/>
    <mergeCell ref="A150:R150"/>
    <mergeCell ref="A224:R224"/>
    <mergeCell ref="C225:D225"/>
    <mergeCell ref="M225:N225"/>
    <mergeCell ref="C226:D226"/>
    <mergeCell ref="M226:N226"/>
    <mergeCell ref="M228:N228"/>
    <mergeCell ref="A249:R249"/>
    <mergeCell ref="C247:D247"/>
    <mergeCell ref="M247:N247"/>
    <mergeCell ref="M248:N248"/>
    <mergeCell ref="C242:D242"/>
    <mergeCell ref="M242:N242"/>
    <mergeCell ref="A241:R241"/>
    <mergeCell ref="C237:D237"/>
    <mergeCell ref="M237:N237"/>
    <mergeCell ref="M238:N238"/>
    <mergeCell ref="C246:D246"/>
    <mergeCell ref="M246:N246"/>
    <mergeCell ref="C251:D251"/>
    <mergeCell ref="M251:N251"/>
    <mergeCell ref="A229:C230"/>
    <mergeCell ref="D229:M229"/>
    <mergeCell ref="C89:D89"/>
    <mergeCell ref="M89:N89"/>
    <mergeCell ref="M90:N90"/>
    <mergeCell ref="A91:R91"/>
    <mergeCell ref="I83:I84"/>
    <mergeCell ref="J83:N83"/>
    <mergeCell ref="O83:R83"/>
    <mergeCell ref="M84:N84"/>
    <mergeCell ref="A85:R85"/>
    <mergeCell ref="B83:B84"/>
    <mergeCell ref="C83:D84"/>
    <mergeCell ref="E83:E84"/>
    <mergeCell ref="F83:H83"/>
    <mergeCell ref="C86:D86"/>
    <mergeCell ref="M86:N86"/>
    <mergeCell ref="C88:D88"/>
    <mergeCell ref="M88:N88"/>
    <mergeCell ref="A83:A84"/>
    <mergeCell ref="C87:D87"/>
    <mergeCell ref="M87:N87"/>
    <mergeCell ref="M223:N223"/>
    <mergeCell ref="C243:D243"/>
    <mergeCell ref="M243:N243"/>
    <mergeCell ref="C244:D244"/>
    <mergeCell ref="C220:D220"/>
    <mergeCell ref="M220:N220"/>
    <mergeCell ref="C221:D221"/>
    <mergeCell ref="M221:N221"/>
    <mergeCell ref="C222:D222"/>
    <mergeCell ref="M222:N222"/>
    <mergeCell ref="A223:C223"/>
    <mergeCell ref="A228:C228"/>
    <mergeCell ref="A238:C238"/>
    <mergeCell ref="M235:N235"/>
    <mergeCell ref="N229:R230"/>
    <mergeCell ref="D230:M230"/>
    <mergeCell ref="C236:D236"/>
    <mergeCell ref="M236:N236"/>
    <mergeCell ref="I231:I232"/>
    <mergeCell ref="J231:N231"/>
    <mergeCell ref="O231:R231"/>
    <mergeCell ref="M232:N232"/>
    <mergeCell ref="A233:R233"/>
    <mergeCell ref="C234:D234"/>
    <mergeCell ref="C217:D217"/>
    <mergeCell ref="M217:N217"/>
    <mergeCell ref="C218:D218"/>
    <mergeCell ref="M218:N218"/>
    <mergeCell ref="C219:D219"/>
    <mergeCell ref="M219:N219"/>
    <mergeCell ref="A214:R214"/>
    <mergeCell ref="C215:D215"/>
    <mergeCell ref="M215:N215"/>
    <mergeCell ref="A208:R208"/>
    <mergeCell ref="C209:D209"/>
    <mergeCell ref="M209:N209"/>
    <mergeCell ref="A206:A207"/>
    <mergeCell ref="B206:B207"/>
    <mergeCell ref="C206:D207"/>
    <mergeCell ref="E206:E207"/>
    <mergeCell ref="F206:H206"/>
    <mergeCell ref="A216:R216"/>
    <mergeCell ref="C210:D210"/>
    <mergeCell ref="M210:N210"/>
    <mergeCell ref="C212:D212"/>
    <mergeCell ref="M212:N212"/>
    <mergeCell ref="M213:N213"/>
    <mergeCell ref="C211:D211"/>
    <mergeCell ref="A213:C213"/>
    <mergeCell ref="A204:C205"/>
    <mergeCell ref="D204:M204"/>
    <mergeCell ref="N204:R205"/>
    <mergeCell ref="D205:M205"/>
    <mergeCell ref="I206:I207"/>
    <mergeCell ref="J206:N206"/>
    <mergeCell ref="O206:R206"/>
    <mergeCell ref="M207:N207"/>
    <mergeCell ref="C197:D197"/>
    <mergeCell ref="M197:N197"/>
    <mergeCell ref="M198:N198"/>
    <mergeCell ref="A199:R199"/>
    <mergeCell ref="C200:D200"/>
    <mergeCell ref="M200:N200"/>
    <mergeCell ref="C201:D201"/>
    <mergeCell ref="M201:N201"/>
    <mergeCell ref="M203:N203"/>
    <mergeCell ref="A198:C198"/>
    <mergeCell ref="A203:C203"/>
    <mergeCell ref="C194:D194"/>
    <mergeCell ref="M194:N194"/>
    <mergeCell ref="C195:D195"/>
    <mergeCell ref="M195:N195"/>
    <mergeCell ref="C196:D196"/>
    <mergeCell ref="M196:N196"/>
    <mergeCell ref="A191:R191"/>
    <mergeCell ref="C192:D192"/>
    <mergeCell ref="M192:N192"/>
    <mergeCell ref="C193:D193"/>
    <mergeCell ref="M193:N193"/>
    <mergeCell ref="A189:R189"/>
    <mergeCell ref="C190:D190"/>
    <mergeCell ref="M190:N190"/>
    <mergeCell ref="I182:I183"/>
    <mergeCell ref="J182:N182"/>
    <mergeCell ref="O182:R182"/>
    <mergeCell ref="M183:N183"/>
    <mergeCell ref="A184:R184"/>
    <mergeCell ref="C185:D185"/>
    <mergeCell ref="M185:N185"/>
    <mergeCell ref="C186:D186"/>
    <mergeCell ref="M186:N186"/>
    <mergeCell ref="A182:A183"/>
    <mergeCell ref="B182:B183"/>
    <mergeCell ref="C182:D183"/>
    <mergeCell ref="E182:E183"/>
    <mergeCell ref="F182:H182"/>
    <mergeCell ref="A180:C181"/>
    <mergeCell ref="D180:M180"/>
    <mergeCell ref="N180:R181"/>
    <mergeCell ref="D181:M181"/>
    <mergeCell ref="C187:D187"/>
    <mergeCell ref="M187:N187"/>
    <mergeCell ref="M188:N188"/>
    <mergeCell ref="M174:N174"/>
    <mergeCell ref="A175:R175"/>
    <mergeCell ref="C177:D177"/>
    <mergeCell ref="M177:N177"/>
    <mergeCell ref="M179:N179"/>
    <mergeCell ref="A174:C174"/>
    <mergeCell ref="A179:C179"/>
    <mergeCell ref="A188:C188"/>
    <mergeCell ref="C172:D172"/>
    <mergeCell ref="M172:N172"/>
    <mergeCell ref="C173:D173"/>
    <mergeCell ref="M173:N173"/>
    <mergeCell ref="C168:D168"/>
    <mergeCell ref="M168:N168"/>
    <mergeCell ref="C169:D169"/>
    <mergeCell ref="M169:N169"/>
    <mergeCell ref="C170:D170"/>
    <mergeCell ref="M170:N170"/>
    <mergeCell ref="C166:D166"/>
    <mergeCell ref="M166:N166"/>
    <mergeCell ref="A167:R167"/>
    <mergeCell ref="C162:D162"/>
    <mergeCell ref="M162:N162"/>
    <mergeCell ref="C163:D163"/>
    <mergeCell ref="M163:N163"/>
    <mergeCell ref="M164:N164"/>
    <mergeCell ref="C171:D171"/>
    <mergeCell ref="M171:N171"/>
    <mergeCell ref="A159:R159"/>
    <mergeCell ref="C160:D160"/>
    <mergeCell ref="M160:N160"/>
    <mergeCell ref="A157:A158"/>
    <mergeCell ref="B157:B158"/>
    <mergeCell ref="C157:D158"/>
    <mergeCell ref="E157:E158"/>
    <mergeCell ref="F157:H157"/>
    <mergeCell ref="A165:R165"/>
    <mergeCell ref="A164:C164"/>
    <mergeCell ref="A155:C156"/>
    <mergeCell ref="D155:M155"/>
    <mergeCell ref="N155:R156"/>
    <mergeCell ref="D156:M156"/>
    <mergeCell ref="I157:I158"/>
    <mergeCell ref="J157:N157"/>
    <mergeCell ref="O157:R157"/>
    <mergeCell ref="M158:N158"/>
    <mergeCell ref="M149:N149"/>
    <mergeCell ref="C151:D151"/>
    <mergeCell ref="M151:N151"/>
    <mergeCell ref="C152:D152"/>
    <mergeCell ref="M152:N152"/>
    <mergeCell ref="M154:N154"/>
    <mergeCell ref="A154:C154"/>
    <mergeCell ref="C146:D146"/>
    <mergeCell ref="M146:N146"/>
    <mergeCell ref="C147:D147"/>
    <mergeCell ref="M147:N147"/>
    <mergeCell ref="C148:D148"/>
    <mergeCell ref="M148:N148"/>
    <mergeCell ref="C143:D143"/>
    <mergeCell ref="M143:N143"/>
    <mergeCell ref="C144:D144"/>
    <mergeCell ref="M144:N144"/>
    <mergeCell ref="C145:D145"/>
    <mergeCell ref="M145:N145"/>
    <mergeCell ref="C141:D141"/>
    <mergeCell ref="M141:N141"/>
    <mergeCell ref="A142:R142"/>
    <mergeCell ref="C136:D136"/>
    <mergeCell ref="M136:N136"/>
    <mergeCell ref="C138:D138"/>
    <mergeCell ref="M138:N138"/>
    <mergeCell ref="M139:N139"/>
    <mergeCell ref="C137:D137"/>
    <mergeCell ref="A134:R134"/>
    <mergeCell ref="C135:D135"/>
    <mergeCell ref="M135:N135"/>
    <mergeCell ref="A132:A133"/>
    <mergeCell ref="B132:B133"/>
    <mergeCell ref="C132:D133"/>
    <mergeCell ref="E132:E133"/>
    <mergeCell ref="F132:H132"/>
    <mergeCell ref="A140:R140"/>
    <mergeCell ref="A130:C131"/>
    <mergeCell ref="D130:M130"/>
    <mergeCell ref="N130:R131"/>
    <mergeCell ref="D131:M131"/>
    <mergeCell ref="I132:I133"/>
    <mergeCell ref="J132:N132"/>
    <mergeCell ref="O132:R132"/>
    <mergeCell ref="M133:N133"/>
    <mergeCell ref="M124:N124"/>
    <mergeCell ref="A125:R125"/>
    <mergeCell ref="C127:D127"/>
    <mergeCell ref="M127:N127"/>
    <mergeCell ref="M129:N129"/>
    <mergeCell ref="C121:D121"/>
    <mergeCell ref="M121:N121"/>
    <mergeCell ref="C122:D122"/>
    <mergeCell ref="M122:N122"/>
    <mergeCell ref="C123:D123"/>
    <mergeCell ref="M123:N123"/>
    <mergeCell ref="C118:D118"/>
    <mergeCell ref="M118:N118"/>
    <mergeCell ref="C119:D119"/>
    <mergeCell ref="M119:N119"/>
    <mergeCell ref="C120:D120"/>
    <mergeCell ref="M120:N120"/>
    <mergeCell ref="A115:R115"/>
    <mergeCell ref="C116:D116"/>
    <mergeCell ref="M116:N116"/>
    <mergeCell ref="A117:R117"/>
    <mergeCell ref="C112:D112"/>
    <mergeCell ref="M112:N112"/>
    <mergeCell ref="C113:D113"/>
    <mergeCell ref="M113:N113"/>
    <mergeCell ref="M114:N114"/>
    <mergeCell ref="M108:N108"/>
    <mergeCell ref="C96:D96"/>
    <mergeCell ref="M96:N96"/>
    <mergeCell ref="A100:R100"/>
    <mergeCell ref="C101:D101"/>
    <mergeCell ref="M101:N101"/>
    <mergeCell ref="C102:D102"/>
    <mergeCell ref="M102:N102"/>
    <mergeCell ref="M104:N104"/>
    <mergeCell ref="C107:D108"/>
    <mergeCell ref="E107:E108"/>
    <mergeCell ref="F107:H107"/>
    <mergeCell ref="A105:C106"/>
    <mergeCell ref="D105:M105"/>
    <mergeCell ref="N105:R106"/>
    <mergeCell ref="D106:M106"/>
    <mergeCell ref="I107:I108"/>
    <mergeCell ref="J107:N107"/>
    <mergeCell ref="O107:R107"/>
    <mergeCell ref="A60:R60"/>
    <mergeCell ref="C61:D61"/>
    <mergeCell ref="M61:N61"/>
    <mergeCell ref="C63:D63"/>
    <mergeCell ref="C67:D67"/>
    <mergeCell ref="M67:N67"/>
    <mergeCell ref="A68:R68"/>
    <mergeCell ref="C62:D62"/>
    <mergeCell ref="M62:N62"/>
    <mergeCell ref="M63:N63"/>
    <mergeCell ref="C64:D64"/>
    <mergeCell ref="M65:N65"/>
    <mergeCell ref="A66:R66"/>
    <mergeCell ref="C53:D53"/>
    <mergeCell ref="M53:N53"/>
    <mergeCell ref="M55:N55"/>
    <mergeCell ref="I58:I59"/>
    <mergeCell ref="J58:N58"/>
    <mergeCell ref="O58:R58"/>
    <mergeCell ref="M59:N59"/>
    <mergeCell ref="A58:A59"/>
    <mergeCell ref="B58:B59"/>
    <mergeCell ref="C58:D59"/>
    <mergeCell ref="E58:E59"/>
    <mergeCell ref="F58:H58"/>
    <mergeCell ref="A56:C57"/>
    <mergeCell ref="D56:M56"/>
    <mergeCell ref="N56:R57"/>
    <mergeCell ref="D57:M57"/>
    <mergeCell ref="M41:N41"/>
    <mergeCell ref="A42:R42"/>
    <mergeCell ref="C43:D43"/>
    <mergeCell ref="M43:N43"/>
    <mergeCell ref="M48:N48"/>
    <mergeCell ref="C49:D49"/>
    <mergeCell ref="M49:N49"/>
    <mergeCell ref="A51:R51"/>
    <mergeCell ref="M50:N50"/>
    <mergeCell ref="C47:D47"/>
    <mergeCell ref="M47:N47"/>
    <mergeCell ref="C48:D48"/>
    <mergeCell ref="A44:R44"/>
    <mergeCell ref="C45:D45"/>
    <mergeCell ref="M45:N45"/>
    <mergeCell ref="C46:D46"/>
    <mergeCell ref="M46:N46"/>
    <mergeCell ref="M39:N39"/>
    <mergeCell ref="A35:R35"/>
    <mergeCell ref="C36:D36"/>
    <mergeCell ref="M36:N36"/>
    <mergeCell ref="C38:D38"/>
    <mergeCell ref="M38:N38"/>
    <mergeCell ref="A33:A34"/>
    <mergeCell ref="B33:B34"/>
    <mergeCell ref="C33:D34"/>
    <mergeCell ref="E33:E34"/>
    <mergeCell ref="F33:H33"/>
    <mergeCell ref="I33:I34"/>
    <mergeCell ref="J33:N33"/>
    <mergeCell ref="O33:R33"/>
    <mergeCell ref="M34:N34"/>
    <mergeCell ref="C37:D37"/>
    <mergeCell ref="M37:N37"/>
    <mergeCell ref="C20:D20"/>
    <mergeCell ref="M20:N20"/>
    <mergeCell ref="C21:D21"/>
    <mergeCell ref="M21:N21"/>
    <mergeCell ref="A31:C32"/>
    <mergeCell ref="D31:M31"/>
    <mergeCell ref="N31:R32"/>
    <mergeCell ref="D32:M32"/>
    <mergeCell ref="M25:N25"/>
    <mergeCell ref="C27:D27"/>
    <mergeCell ref="M27:N27"/>
    <mergeCell ref="C28:D28"/>
    <mergeCell ref="M28:N28"/>
    <mergeCell ref="M30:N30"/>
    <mergeCell ref="A26:R26"/>
    <mergeCell ref="J1:R1"/>
    <mergeCell ref="J2:R2"/>
    <mergeCell ref="J3:R3"/>
    <mergeCell ref="A1:D1"/>
    <mergeCell ref="A2:D2"/>
    <mergeCell ref="A4:R4"/>
    <mergeCell ref="A5:R5"/>
    <mergeCell ref="F8:H8"/>
    <mergeCell ref="I8:I9"/>
    <mergeCell ref="J8:N8"/>
    <mergeCell ref="O8:R8"/>
    <mergeCell ref="M9:N9"/>
    <mergeCell ref="A6:C7"/>
    <mergeCell ref="D6:M6"/>
    <mergeCell ref="N6:R7"/>
    <mergeCell ref="D7:M7"/>
    <mergeCell ref="A8:A9"/>
    <mergeCell ref="B8:B9"/>
    <mergeCell ref="C8:D9"/>
    <mergeCell ref="E8:E9"/>
    <mergeCell ref="A3:C3"/>
    <mergeCell ref="A10:R10"/>
    <mergeCell ref="C11:D11"/>
    <mergeCell ref="C69:D69"/>
    <mergeCell ref="M69:N69"/>
    <mergeCell ref="M11:N11"/>
    <mergeCell ref="C12:D12"/>
    <mergeCell ref="A16:R16"/>
    <mergeCell ref="C17:D17"/>
    <mergeCell ref="M17:N17"/>
    <mergeCell ref="A18:R18"/>
    <mergeCell ref="M12:N12"/>
    <mergeCell ref="C13:D13"/>
    <mergeCell ref="M13:N13"/>
    <mergeCell ref="M15:N15"/>
    <mergeCell ref="C22:D22"/>
    <mergeCell ref="M22:N22"/>
    <mergeCell ref="C23:D23"/>
    <mergeCell ref="M23:N23"/>
    <mergeCell ref="C24:D24"/>
    <mergeCell ref="C40:D40"/>
    <mergeCell ref="M40:N40"/>
    <mergeCell ref="M24:N24"/>
    <mergeCell ref="C19:D19"/>
    <mergeCell ref="M19:N19"/>
    <mergeCell ref="M75:N75"/>
    <mergeCell ref="C70:D70"/>
    <mergeCell ref="M70:N70"/>
    <mergeCell ref="C71:D71"/>
    <mergeCell ref="M71:N71"/>
    <mergeCell ref="C72:D72"/>
    <mergeCell ref="D81:M81"/>
    <mergeCell ref="N81:R82"/>
    <mergeCell ref="D82:M82"/>
    <mergeCell ref="A76:R76"/>
    <mergeCell ref="C77:D77"/>
    <mergeCell ref="M77:N77"/>
    <mergeCell ref="C78:D78"/>
    <mergeCell ref="M78:N78"/>
    <mergeCell ref="M72:N72"/>
    <mergeCell ref="A81:C82"/>
    <mergeCell ref="C73:D73"/>
    <mergeCell ref="M73:N73"/>
    <mergeCell ref="C74:D74"/>
    <mergeCell ref="M80:N80"/>
    <mergeCell ref="M74:N74"/>
    <mergeCell ref="A75:C75"/>
    <mergeCell ref="C92:D92"/>
    <mergeCell ref="M92:N92"/>
    <mergeCell ref="C98:D98"/>
    <mergeCell ref="M98:N98"/>
    <mergeCell ref="M99:N99"/>
    <mergeCell ref="C97:D97"/>
    <mergeCell ref="M97:N97"/>
    <mergeCell ref="A93:R93"/>
    <mergeCell ref="C94:D94"/>
    <mergeCell ref="M94:N94"/>
    <mergeCell ref="C95:D95"/>
    <mergeCell ref="M95:N95"/>
    <mergeCell ref="A253:C253"/>
    <mergeCell ref="A79:C79"/>
    <mergeCell ref="A103:C103"/>
    <mergeCell ref="A128:C128"/>
    <mergeCell ref="A153:C153"/>
    <mergeCell ref="A178:C178"/>
    <mergeCell ref="A202:C202"/>
    <mergeCell ref="A227:C227"/>
    <mergeCell ref="A252:C252"/>
    <mergeCell ref="C235:D235"/>
    <mergeCell ref="C250:D250"/>
    <mergeCell ref="A80:C80"/>
    <mergeCell ref="A90:C90"/>
    <mergeCell ref="A99:C99"/>
    <mergeCell ref="A104:C104"/>
    <mergeCell ref="A114:C114"/>
    <mergeCell ref="A124:C124"/>
    <mergeCell ref="A129:C129"/>
    <mergeCell ref="A139:C139"/>
    <mergeCell ref="A149:C149"/>
    <mergeCell ref="A109:R109"/>
    <mergeCell ref="C110:D110"/>
    <mergeCell ref="M110:N110"/>
    <mergeCell ref="A107:A108"/>
    <mergeCell ref="M250:N250"/>
    <mergeCell ref="C14:D14"/>
    <mergeCell ref="M52:N52"/>
    <mergeCell ref="C111:D111"/>
    <mergeCell ref="M111:N111"/>
    <mergeCell ref="C126:D126"/>
    <mergeCell ref="M126:N126"/>
    <mergeCell ref="C161:D161"/>
    <mergeCell ref="M161:N161"/>
    <mergeCell ref="C176:D176"/>
    <mergeCell ref="M176:N176"/>
    <mergeCell ref="A248:C248"/>
    <mergeCell ref="A15:D15"/>
    <mergeCell ref="A25:C25"/>
    <mergeCell ref="A29:C29"/>
    <mergeCell ref="A30:C30"/>
    <mergeCell ref="A41:C41"/>
    <mergeCell ref="A50:C50"/>
    <mergeCell ref="A54:C54"/>
    <mergeCell ref="A55:C55"/>
    <mergeCell ref="A65:C65"/>
    <mergeCell ref="C39:D39"/>
    <mergeCell ref="C52:D52"/>
    <mergeCell ref="B107:B108"/>
  </mergeCells>
  <pageMargins left="0.39" right="0.39" top="0.39" bottom="0.39" header="0.5" footer="0.5"/>
  <pageSetup paperSize="9" scale="78" orientation="landscape" r:id="rId1"/>
  <rowBreaks count="4" manualBreakCount="4">
    <brk id="55" max="17" man="1"/>
    <brk id="104" max="17" man="1"/>
    <brk id="154" max="17" man="1"/>
    <brk id="203" max="17" man="1"/>
  </rowBreaks>
  <ignoredErrors>
    <ignoredError sqref="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Блохин</dc:creator>
  <cp:lastModifiedBy>Пользователь</cp:lastModifiedBy>
  <cp:lastPrinted>2026-04-14T01:56:43Z</cp:lastPrinted>
  <dcterms:created xsi:type="dcterms:W3CDTF">2021-04-07T01:24:21Z</dcterms:created>
  <dcterms:modified xsi:type="dcterms:W3CDTF">2026-05-26T04:16:38Z</dcterms:modified>
</cp:coreProperties>
</file>